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ngela~1.gov\appdata\local\temp\tm_temp\TM_2\"/>
    </mc:Choice>
  </mc:AlternateContent>
  <bookViews>
    <workbookView xWindow="0" yWindow="0" windowWidth="21570" windowHeight="8580" activeTab="1"/>
  </bookViews>
  <sheets>
    <sheet name="Revenue Expenditure Trend" sheetId="3" r:id="rId1"/>
    <sheet name="Exp by Object Trend" sheetId="5" r:id="rId2"/>
  </sheets>
  <definedNames>
    <definedName name="TMB1006838998">'Exp by Object Trend'!$N$13</definedName>
    <definedName name="TMB1411813169">'Revenue Expenditure Trend'!$O$12</definedName>
    <definedName name="TMB1443756849">'Revenue Expenditure Trend'!$O$20</definedName>
    <definedName name="TMB1471517092">'Exp by Object Trend'!$N$15</definedName>
    <definedName name="TMB1529332996">'Revenue Expenditure Trend'!$O$26</definedName>
    <definedName name="TMB155284773">'Exp by Object Trend'!$N$14</definedName>
    <definedName name="TMB1593438044">'Exp by Object Trend'!$N$15</definedName>
    <definedName name="TMB1811258999">'Revenue Expenditure Trend'!$O$30</definedName>
    <definedName name="TMB2111382192">'Revenue Expenditure Trend'!$O$30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2" i="5" l="1"/>
  <c r="F32" i="5"/>
  <c r="G32" i="5"/>
  <c r="H32" i="5"/>
  <c r="K31" i="5" s="1"/>
  <c r="D32" i="5"/>
  <c r="I31" i="5"/>
  <c r="J31" i="5" s="1"/>
  <c r="I30" i="5"/>
  <c r="J30" i="5" s="1"/>
  <c r="I29" i="5"/>
  <c r="J29" i="5" s="1"/>
  <c r="I28" i="5"/>
  <c r="J28" i="5" s="1"/>
  <c r="I27" i="5"/>
  <c r="J27" i="5" s="1"/>
  <c r="I26" i="5"/>
  <c r="J26" i="5" s="1"/>
  <c r="I25" i="5"/>
  <c r="J25" i="5" s="1"/>
  <c r="I24" i="5"/>
  <c r="J24" i="5" s="1"/>
  <c r="I23" i="5"/>
  <c r="J23" i="5" s="1"/>
  <c r="I22" i="5"/>
  <c r="J22" i="5" s="1"/>
  <c r="I21" i="5"/>
  <c r="J21" i="5" s="1"/>
  <c r="I20" i="5"/>
  <c r="J20" i="5" s="1"/>
  <c r="I19" i="5"/>
  <c r="J19" i="5" s="1"/>
  <c r="I18" i="5"/>
  <c r="J18" i="5" s="1"/>
  <c r="I17" i="5"/>
  <c r="J17" i="5" s="1"/>
  <c r="I16" i="5"/>
  <c r="J16" i="5" s="1"/>
  <c r="I15" i="5"/>
  <c r="J15" i="5" s="1"/>
  <c r="I14" i="5"/>
  <c r="J14" i="5" s="1"/>
  <c r="I13" i="5"/>
  <c r="J13" i="5" s="1"/>
  <c r="I12" i="5"/>
  <c r="J12" i="5" s="1"/>
  <c r="K14" i="5" l="1"/>
  <c r="K30" i="5"/>
  <c r="K16" i="5"/>
  <c r="K25" i="5"/>
  <c r="K18" i="5"/>
  <c r="K26" i="5"/>
  <c r="K22" i="5"/>
  <c r="K19" i="5"/>
  <c r="K27" i="5"/>
  <c r="K17" i="5"/>
  <c r="K12" i="5"/>
  <c r="K20" i="5"/>
  <c r="K28" i="5"/>
  <c r="K24" i="5"/>
  <c r="K13" i="5"/>
  <c r="K21" i="5"/>
  <c r="K29" i="5"/>
  <c r="K15" i="5"/>
  <c r="K23" i="5"/>
  <c r="K24" i="3"/>
  <c r="L24" i="3" s="1"/>
  <c r="K25" i="3"/>
  <c r="L25" i="3" s="1"/>
  <c r="K26" i="3"/>
  <c r="L26" i="3" s="1"/>
  <c r="K27" i="3"/>
  <c r="L27" i="3"/>
  <c r="K28" i="3"/>
  <c r="L28" i="3" s="1"/>
  <c r="K29" i="3"/>
  <c r="L29" i="3"/>
  <c r="K13" i="3"/>
  <c r="L13" i="3" s="1"/>
  <c r="K14" i="3"/>
  <c r="L14" i="3" s="1"/>
  <c r="K15" i="3"/>
  <c r="L15" i="3" s="1"/>
  <c r="K16" i="3"/>
  <c r="L16" i="3" s="1"/>
  <c r="K17" i="3"/>
  <c r="L17" i="3" s="1"/>
  <c r="K18" i="3"/>
  <c r="L18" i="3" s="1"/>
  <c r="K19" i="3"/>
  <c r="L19" i="3" s="1"/>
  <c r="K20" i="3"/>
  <c r="L20" i="3" s="1"/>
  <c r="K21" i="3"/>
  <c r="L21" i="3" s="1"/>
  <c r="K22" i="3"/>
  <c r="L22" i="3" s="1"/>
  <c r="K23" i="3"/>
  <c r="L23" i="3" s="1"/>
  <c r="K30" i="3"/>
  <c r="L30" i="3" s="1"/>
  <c r="K31" i="3"/>
  <c r="L31" i="3" s="1"/>
  <c r="K12" i="3"/>
  <c r="L12" i="3" s="1"/>
</calcChain>
</file>

<file path=xl/comments1.xml><?xml version="1.0" encoding="utf-8"?>
<comments xmlns="http://schemas.openxmlformats.org/spreadsheetml/2006/main">
  <authors>
    <author>Author</author>
  </authors>
  <commentList>
    <comment ref="M11" authorId="0" shapeId="0">
      <text>
        <r>
          <rPr>
            <sz val="9"/>
            <color indexed="81"/>
            <rFont val="Tahoma"/>
            <family val="2"/>
          </rPr>
          <t xml:space="preserve">Describe what the audit topic or area would be
</t>
        </r>
      </text>
    </comment>
    <comment ref="N11" authorId="0" shapeId="0">
      <text>
        <r>
          <rPr>
            <sz val="9"/>
            <color indexed="81"/>
            <rFont val="Tahoma"/>
            <family val="2"/>
          </rPr>
          <t>The auditor must describe the risk that will be brought to the audit plan.
Doesn't meet expectations: items are missing or extra, doesn't agree with your understanding, seems wrong or odd, haven't reviewed controls over in several years and major expenditure/revenue stream, etc.</t>
        </r>
      </text>
    </comment>
    <comment ref="O11" authorId="0" shapeId="0">
      <text>
        <r>
          <rPr>
            <sz val="9"/>
            <color indexed="81"/>
            <rFont val="Tahoma"/>
            <family val="2"/>
          </rPr>
          <t xml:space="preserve">If in the  auditor's judgment, the change was reasonable or meets expectations: expected change or continuity, agrees with understanding, looks right document why in this column.
These items should not be considered as high risk. </t>
        </r>
      </text>
    </comment>
  </commentList>
</comments>
</file>

<file path=xl/comments2.xml><?xml version="1.0" encoding="utf-8"?>
<comments xmlns="http://schemas.openxmlformats.org/spreadsheetml/2006/main">
  <authors>
    <author>Author</author>
  </authors>
  <commentList>
    <comment ref="L11" authorId="0" shapeId="0">
      <text>
        <r>
          <rPr>
            <sz val="9"/>
            <color indexed="81"/>
            <rFont val="Tahoma"/>
            <family val="2"/>
          </rPr>
          <t xml:space="preserve">Describe what the audit topic or area would be
</t>
        </r>
      </text>
    </comment>
    <comment ref="M11" authorId="0" shapeId="0">
      <text>
        <r>
          <rPr>
            <sz val="9"/>
            <color indexed="81"/>
            <rFont val="Tahoma"/>
            <family val="2"/>
          </rPr>
          <t>The auditor must describe the risk that will be brought to the audit plan.
Doesn't meet expectations: items are missing or extra, doesn't agree with your understanding, seems wrong or odd, haven't reviewed controls over in several years and major expenditure/revenue stream, etc.</t>
        </r>
      </text>
    </comment>
    <comment ref="N11" authorId="0" shapeId="0">
      <text>
        <r>
          <rPr>
            <sz val="9"/>
            <color indexed="81"/>
            <rFont val="Tahoma"/>
            <family val="2"/>
          </rPr>
          <t xml:space="preserve">If in the  auditor's judgment, the change was reasonable or meets expectations: expected change or continuity, agrees with understanding, looks right document why in this column.
These items should not be considered as high risk. </t>
        </r>
      </text>
    </comment>
  </commentList>
</comments>
</file>

<file path=xl/sharedStrings.xml><?xml version="1.0" encoding="utf-8"?>
<sst xmlns="http://schemas.openxmlformats.org/spreadsheetml/2006/main" count="184" uniqueCount="106">
  <si>
    <t>Purpose</t>
  </si>
  <si>
    <t>Source</t>
  </si>
  <si>
    <t>Conclusion</t>
  </si>
  <si>
    <t>Object</t>
  </si>
  <si>
    <t>% Change</t>
  </si>
  <si>
    <t>Potential audit topic</t>
  </si>
  <si>
    <t>Audit risk
(what could go wrong?)</t>
  </si>
  <si>
    <t>Notes</t>
  </si>
  <si>
    <t>Fund Type</t>
  </si>
  <si>
    <t>Fund No.</t>
  </si>
  <si>
    <t>Account</t>
  </si>
  <si>
    <t>Account Name</t>
  </si>
  <si>
    <t>Instructions:</t>
  </si>
  <si>
    <t>"Revenue and Expenditure Trend" accessed through LGCS reports.</t>
  </si>
  <si>
    <t>To analyze revenue and expense activity for unusual or significant variances in relation to previous years to identify potential risks.</t>
  </si>
  <si>
    <t>In the table: enter the fiscal years, hide or delete all unnecessary rows.</t>
  </si>
  <si>
    <r>
      <rPr>
        <u/>
        <sz val="11"/>
        <color theme="8"/>
        <rFont val="Calibri"/>
        <family val="2"/>
        <scheme val="minor"/>
      </rPr>
      <t>Copy</t>
    </r>
    <r>
      <rPr>
        <sz val="11"/>
        <color theme="8"/>
        <rFont val="Calibri"/>
        <family val="2"/>
        <scheme val="minor"/>
      </rPr>
      <t xml:space="preserve"> the data from the exported file (don't include the headers), then </t>
    </r>
    <r>
      <rPr>
        <u/>
        <sz val="11"/>
        <color rgb="FFC00000"/>
        <rFont val="Calibri"/>
        <family val="2"/>
        <scheme val="minor"/>
      </rPr>
      <t>Paste Special</t>
    </r>
    <r>
      <rPr>
        <sz val="11"/>
        <color rgb="FFC00000"/>
        <rFont val="Calibri"/>
        <family val="2"/>
        <scheme val="minor"/>
      </rPr>
      <t xml:space="preserve"> </t>
    </r>
    <r>
      <rPr>
        <sz val="11"/>
        <color theme="8"/>
        <rFont val="Calibri"/>
        <family val="2"/>
        <scheme val="minor"/>
      </rPr>
      <t>into the table below.</t>
    </r>
  </si>
  <si>
    <t>$ Change</t>
  </si>
  <si>
    <t>To analyze significant expenditure streams and unusual or significant variances in expenditure trend data to identify potential risks.</t>
  </si>
  <si>
    <t>"Expenditure Object Trend" accessed through LGCS reports.</t>
  </si>
  <si>
    <t>Object Name</t>
  </si>
  <si>
    <r>
      <rPr>
        <u/>
        <sz val="11"/>
        <color theme="8"/>
        <rFont val="Calibri"/>
        <family val="2"/>
        <scheme val="minor"/>
      </rPr>
      <t>Copy</t>
    </r>
    <r>
      <rPr>
        <sz val="11"/>
        <color theme="8"/>
        <rFont val="Calibri"/>
        <family val="2"/>
        <scheme val="minor"/>
      </rPr>
      <t xml:space="preserve"> the data from the exported file (don't include the headers or totals), then </t>
    </r>
    <r>
      <rPr>
        <u/>
        <sz val="11"/>
        <color rgb="FFC00000"/>
        <rFont val="Calibri"/>
        <family val="2"/>
        <scheme val="minor"/>
      </rPr>
      <t>Paste Special</t>
    </r>
    <r>
      <rPr>
        <sz val="11"/>
        <color rgb="FFC00000"/>
        <rFont val="Calibri"/>
        <family val="2"/>
        <scheme val="minor"/>
      </rPr>
      <t xml:space="preserve"> </t>
    </r>
    <r>
      <rPr>
        <sz val="11"/>
        <color theme="8"/>
        <rFont val="Calibri"/>
        <family val="2"/>
        <scheme val="minor"/>
      </rPr>
      <t>into the table below.</t>
    </r>
  </si>
  <si>
    <t>% of Total</t>
  </si>
  <si>
    <r>
      <rPr>
        <u/>
        <sz val="11"/>
        <color theme="8"/>
        <rFont val="Calibri"/>
        <family val="2"/>
        <scheme val="minor"/>
      </rPr>
      <t>Open</t>
    </r>
    <r>
      <rPr>
        <sz val="11"/>
        <color theme="8"/>
        <rFont val="Calibri"/>
        <family val="2"/>
        <scheme val="minor"/>
      </rPr>
      <t xml:space="preserve"> the "Revenue and Expenditure Trend" report from LGCS (Acct Group Setting: 7 digit account level), then </t>
    </r>
    <r>
      <rPr>
        <u/>
        <sz val="11"/>
        <color theme="8"/>
        <rFont val="Calibri"/>
        <family val="2"/>
        <scheme val="minor"/>
      </rPr>
      <t>export</t>
    </r>
    <r>
      <rPr>
        <sz val="11"/>
        <color theme="8"/>
        <rFont val="Calibri"/>
        <family val="2"/>
        <scheme val="minor"/>
      </rPr>
      <t xml:space="preserve"> the report from LGCS.</t>
    </r>
  </si>
  <si>
    <t>0</t>
  </si>
  <si>
    <t>308.80.00</t>
  </si>
  <si>
    <t>Unreserved Cash and Investments - Beginning</t>
  </si>
  <si>
    <t>311.10.00</t>
  </si>
  <si>
    <t>Property Tax</t>
  </si>
  <si>
    <t>317.20.00</t>
  </si>
  <si>
    <t>Leasehold Excise Tax</t>
  </si>
  <si>
    <t>317.40.00</t>
  </si>
  <si>
    <t>Timber Excise Tax</t>
  </si>
  <si>
    <t>333.97.00</t>
  </si>
  <si>
    <t>Federal Indirect Grant from Department of Homeland Security</t>
  </si>
  <si>
    <t>334.04.90</t>
  </si>
  <si>
    <t>State Grant from Department of Health</t>
  </si>
  <si>
    <t>337.00.00</t>
  </si>
  <si>
    <t>Local Grants, Entitlements and Other Payments</t>
  </si>
  <si>
    <t>361.10.00</t>
  </si>
  <si>
    <t>Investment Earnings</t>
  </si>
  <si>
    <t>362.00.00</t>
  </si>
  <si>
    <t>Rents and Leases</t>
  </si>
  <si>
    <t>362.10.00</t>
  </si>
  <si>
    <t>Equipment and Vehicle Rentals (Short-Term)</t>
  </si>
  <si>
    <t>367.00.00</t>
  </si>
  <si>
    <t>Contributions and Donations from Nongovernmental Sources</t>
  </si>
  <si>
    <t>369.91.00</t>
  </si>
  <si>
    <t>Miscellaneous Other</t>
  </si>
  <si>
    <t>389.90.00</t>
  </si>
  <si>
    <t>Other Custodial Activities</t>
  </si>
  <si>
    <t>395.10.00</t>
  </si>
  <si>
    <t>Proceeds from Sales of Capital Assets</t>
  </si>
  <si>
    <t>508.80.00</t>
  </si>
  <si>
    <t>Unreserved Cash and Investments - Ending</t>
  </si>
  <si>
    <t>522.10</t>
  </si>
  <si>
    <t>Administration</t>
  </si>
  <si>
    <t>591.22</t>
  </si>
  <si>
    <t>Debt Repayment - Fire Suppression and EMS Services</t>
  </si>
  <si>
    <t>592.22</t>
  </si>
  <si>
    <t>Interest and Other Debt Service Cost - Fire Suppression and EMS Services</t>
  </si>
  <si>
    <t>594.22</t>
  </si>
  <si>
    <t>Capital Expenditures/Expenses - Fire Suppression and EMS Services</t>
  </si>
  <si>
    <t>N/A</t>
  </si>
  <si>
    <t>20</t>
  </si>
  <si>
    <t>PERSONNEL BENEFITS</t>
  </si>
  <si>
    <t>30</t>
  </si>
  <si>
    <t>SUPPLIES</t>
  </si>
  <si>
    <t>40</t>
  </si>
  <si>
    <t>SERVICES</t>
  </si>
  <si>
    <t>60</t>
  </si>
  <si>
    <t>CAPITAL OUTLAY</t>
  </si>
  <si>
    <t>70</t>
  </si>
  <si>
    <t>DEBT SERVICE PRINCIPAL</t>
  </si>
  <si>
    <t>80</t>
  </si>
  <si>
    <t>DEBT SERVICE INTEREST</t>
  </si>
  <si>
    <t xml:space="preserve">Risk of decreasing financial condition </t>
  </si>
  <si>
    <t>Revenue</t>
  </si>
  <si>
    <t>Risk of misstatement</t>
  </si>
  <si>
    <r>
      <t xml:space="preserve">The County receipts all property tax revenues on behalf of the District and as such, represents a low risk. </t>
    </r>
    <r>
      <rPr>
        <b/>
        <sz val="10.5"/>
        <rFont val="Calibri"/>
        <family val="2"/>
        <scheme val="minor"/>
      </rPr>
      <t xml:space="preserve">We will pass for further review. </t>
    </r>
  </si>
  <si>
    <r>
      <t xml:space="preserve">We noted the grant revenue received was well documented in the meeting minutes and verified on the County report. </t>
    </r>
    <r>
      <rPr>
        <b/>
        <sz val="10.5"/>
        <rFont val="Calibri"/>
        <family val="2"/>
        <scheme val="minor"/>
      </rPr>
      <t xml:space="preserve">We will pass for further review. </t>
    </r>
  </si>
  <si>
    <r>
      <t xml:space="preserve">As the amount of revenues received from local grants, entitlements and other payments is not material, </t>
    </r>
    <r>
      <rPr>
        <b/>
        <sz val="10.5"/>
        <rFont val="Calibri"/>
        <family val="2"/>
        <scheme val="minor"/>
      </rPr>
      <t xml:space="preserve">we will pass for further review. </t>
    </r>
  </si>
  <si>
    <r>
      <t xml:space="preserve">As the amount of revenues received from Investment Earnings is not material, </t>
    </r>
    <r>
      <rPr>
        <b/>
        <sz val="10.5"/>
        <rFont val="Calibri"/>
        <family val="2"/>
        <scheme val="minor"/>
      </rPr>
      <t xml:space="preserve">we will pass for further review. </t>
    </r>
  </si>
  <si>
    <r>
      <t xml:space="preserve">AS the amount of Miscellaneous revenues is not material, </t>
    </r>
    <r>
      <rPr>
        <b/>
        <sz val="10.5"/>
        <rFont val="Calibri"/>
        <family val="2"/>
        <scheme val="minor"/>
      </rPr>
      <t xml:space="preserve">we will pass for further review. </t>
    </r>
  </si>
  <si>
    <r>
      <t xml:space="preserve">As the amount of revenues received from other custodial activities is not material, </t>
    </r>
    <r>
      <rPr>
        <b/>
        <sz val="10.5"/>
        <rFont val="Calibri"/>
        <family val="2"/>
        <scheme val="minor"/>
      </rPr>
      <t xml:space="preserve">we will pass for further review. </t>
    </r>
  </si>
  <si>
    <t>Surplus/Revenue</t>
  </si>
  <si>
    <r>
      <t xml:space="preserve">We noted discussion in the meeting minutes pertaining to the disposal of a vehicle in 2018 and as such, we determined that </t>
    </r>
    <r>
      <rPr>
        <b/>
        <sz val="10.5"/>
        <rFont val="Calibri"/>
        <family val="2"/>
        <scheme val="minor"/>
      </rPr>
      <t xml:space="preserve">we will pass for further review. </t>
    </r>
  </si>
  <si>
    <t>Payroll</t>
  </si>
  <si>
    <t>Disbursements</t>
  </si>
  <si>
    <t>Risk of unallowable unsupported expenditures</t>
  </si>
  <si>
    <r>
      <t xml:space="preserve">We determined that the trends related to Administration appear reasonable and as such, </t>
    </r>
    <r>
      <rPr>
        <b/>
        <sz val="10.5"/>
        <rFont val="Calibri"/>
        <family val="2"/>
        <scheme val="minor"/>
      </rPr>
      <t xml:space="preserve">we will pass for further review. </t>
    </r>
  </si>
  <si>
    <t xml:space="preserve">Risk of unallowable unsupported expenditures, noncompliance with procurement and prevailing wage laws. </t>
  </si>
  <si>
    <t xml:space="preserve">Risk of unallowable/unsupported pay. </t>
  </si>
  <si>
    <r>
      <t xml:space="preserve">Trends appear reasonable and as such, </t>
    </r>
    <r>
      <rPr>
        <b/>
        <sz val="10.5"/>
        <color theme="1"/>
        <rFont val="Calibri"/>
        <family val="2"/>
        <scheme val="minor"/>
      </rPr>
      <t xml:space="preserve">we will pass for further review. </t>
    </r>
  </si>
  <si>
    <t xml:space="preserve">Risk of unsupported/unallowable expenditures. </t>
  </si>
  <si>
    <t>Procurement/ Prevailing wage</t>
  </si>
  <si>
    <r>
      <t xml:space="preserve">We identified </t>
    </r>
    <r>
      <rPr>
        <sz val="11"/>
        <color rgb="FF0070C0"/>
        <rFont val="Calibri"/>
        <family val="2"/>
        <scheme val="minor"/>
      </rPr>
      <t>risks described below</t>
    </r>
  </si>
  <si>
    <t>Financial Reporting &amp; Financial Condition</t>
  </si>
  <si>
    <t xml:space="preserve">We will review the District's financial reporting and the financial condition in our baseline testing procedures, see our conclusions documented here:
</t>
  </si>
  <si>
    <t xml:space="preserve">We noted no discussion in the meeting minutes related to revenue received from rents and leases. We will ask the District for more information regarding this revenue. See our testing conclusions documented in our planning steps, as seen here: 
</t>
  </si>
  <si>
    <t xml:space="preserve">We determined that Capital expenditures is a high risk area within the audit that requires further testing. See our testing conclusions documented here: 
</t>
  </si>
  <si>
    <r>
      <rPr>
        <u/>
        <sz val="11"/>
        <color theme="8"/>
        <rFont val="Calibri"/>
        <family val="2"/>
        <scheme val="minor"/>
      </rPr>
      <t>Open</t>
    </r>
    <r>
      <rPr>
        <sz val="11"/>
        <color theme="8"/>
        <rFont val="Calibri"/>
        <family val="2"/>
        <scheme val="minor"/>
      </rPr>
      <t xml:space="preserve"> the "Expenditure Object Trend" report from LGCS (Fund Group Setting: All Funds Total), then </t>
    </r>
    <r>
      <rPr>
        <u/>
        <sz val="11"/>
        <color theme="8"/>
        <rFont val="Calibri"/>
        <family val="2"/>
        <scheme val="minor"/>
      </rPr>
      <t>export</t>
    </r>
    <r>
      <rPr>
        <sz val="11"/>
        <color theme="8"/>
        <rFont val="Calibri"/>
        <family val="2"/>
        <scheme val="minor"/>
      </rPr>
      <t xml:space="preserve"> the report from LGCS.</t>
    </r>
  </si>
  <si>
    <t xml:space="preserve">Trends are significantly decreasing and we would not expect to see this, as a fire district frequently purchases supplies and equipment. We will perform additional expenditure testing. See our testing conclusions documented here: 
</t>
  </si>
  <si>
    <t xml:space="preserve">Trends significantly increased from 2017 to 2018. We will perform additional expenditure testing. See our testing conclusions documented here: 
</t>
  </si>
  <si>
    <t xml:space="preserve">We determined that further testing is required for capital expenditures see our testing conclusions documented here: 
</t>
  </si>
  <si>
    <r>
      <t>We identified</t>
    </r>
    <r>
      <rPr>
        <sz val="11"/>
        <color rgb="FF0070C0"/>
        <rFont val="Calibri"/>
        <family val="2"/>
        <scheme val="minor"/>
      </rPr>
      <t xml:space="preserve">  risks described below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</si>
</sst>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20"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0"/>
      <name val="Arial"/>
      <family val="2"/>
    </font>
    <font>
      <sz val="10"/>
      <name val="Arial"/>
      <family val="2"/>
    </font>
    <font>
      <sz val="10"/>
      <name val="Arial"/>
      <family val="2"/>
    </font>
    <font>
      <b/>
      <u/>
      <sz val="10.5"/>
      <color theme="0"/>
      <name val="Calibri"/>
      <family val="2"/>
      <scheme val="minor"/>
    </font>
    <font>
      <sz val="10.5"/>
      <name val="Calibri"/>
      <family val="2"/>
      <scheme val="minor"/>
    </font>
    <font>
      <sz val="10.5"/>
      <color theme="1"/>
      <name val="Calibri"/>
      <family val="2"/>
      <scheme val="minor"/>
    </font>
    <font>
      <sz val="9"/>
      <color indexed="81"/>
      <name val="Tahoma"/>
      <family val="2"/>
    </font>
    <font>
      <sz val="11"/>
      <color theme="8"/>
      <name val="Calibri"/>
      <family val="2"/>
      <scheme val="minor"/>
    </font>
    <font>
      <b/>
      <sz val="11"/>
      <color theme="8"/>
      <name val="Calibri"/>
      <family val="2"/>
      <scheme val="minor"/>
    </font>
    <font>
      <u/>
      <sz val="11"/>
      <color theme="8"/>
      <name val="Calibri"/>
      <family val="2"/>
      <scheme val="minor"/>
    </font>
    <font>
      <u/>
      <sz val="11"/>
      <color rgb="FFC00000"/>
      <name val="Calibri"/>
      <family val="2"/>
      <scheme val="minor"/>
    </font>
    <font>
      <sz val="11"/>
      <color rgb="FFC00000"/>
      <name val="Calibri"/>
      <family val="2"/>
      <scheme val="minor"/>
    </font>
    <font>
      <b/>
      <sz val="10.5"/>
      <name val="Calibri"/>
      <family val="2"/>
      <scheme val="minor"/>
    </font>
    <font>
      <b/>
      <sz val="10.5"/>
      <color theme="1"/>
      <name val="Calibri"/>
      <family val="2"/>
      <scheme val="minor"/>
    </font>
    <font>
      <sz val="11"/>
      <color rgb="FF0070C0"/>
      <name val="Calibri"/>
      <family val="2"/>
      <scheme val="minor"/>
    </font>
  </fonts>
  <fills count="6">
    <fill>
      <patternFill patternType="none"/>
    </fill>
    <fill>
      <patternFill patternType="gray125"/>
    </fill>
    <fill>
      <patternFill patternType="solid">
        <fgColor theme="8" tint="-0.499984740745262"/>
        <bgColor indexed="64"/>
      </patternFill>
    </fill>
    <fill>
      <patternFill patternType="solid">
        <fgColor theme="4" tint="-0.499984740745262"/>
        <bgColor indexed="0"/>
      </patternFill>
    </fill>
    <fill>
      <patternFill patternType="solid">
        <fgColor theme="0"/>
        <bgColor indexed="64"/>
      </patternFill>
    </fill>
    <fill>
      <patternFill patternType="solid">
        <fgColor rgb="FFCCFFCC"/>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5" fillId="0" borderId="0">
      <alignment wrapText="1"/>
    </xf>
    <xf numFmtId="0" fontId="6" fillId="0" borderId="0">
      <alignment wrapText="1"/>
    </xf>
    <xf numFmtId="0" fontId="7" fillId="0" borderId="0">
      <alignment wrapText="1"/>
    </xf>
    <xf numFmtId="43" fontId="1" fillId="0" borderId="0" applyFont="0" applyFill="0" applyBorder="0" applyAlignment="0" applyProtection="0"/>
  </cellStyleXfs>
  <cellXfs count="39">
    <xf numFmtId="0" fontId="0" fillId="0" borderId="0" xfId="0"/>
    <xf numFmtId="9" fontId="10" fillId="4" borderId="1" xfId="2" applyFont="1" applyFill="1" applyBorder="1" applyAlignment="1">
      <alignment horizontal="center" vertical="center"/>
    </xf>
    <xf numFmtId="164" fontId="10" fillId="4" borderId="1" xfId="6" applyNumberFormat="1" applyFont="1" applyFill="1" applyBorder="1" applyAlignment="1">
      <alignment vertical="center"/>
    </xf>
    <xf numFmtId="0" fontId="0" fillId="0" borderId="0" xfId="0" applyAlignment="1">
      <alignment vertical="center"/>
    </xf>
    <xf numFmtId="9" fontId="0" fillId="0" borderId="0" xfId="2" applyFont="1" applyAlignment="1">
      <alignment vertical="center"/>
    </xf>
    <xf numFmtId="0" fontId="4" fillId="0" borderId="0" xfId="0" applyFont="1" applyAlignment="1">
      <alignment vertical="center"/>
    </xf>
    <xf numFmtId="0" fontId="8" fillId="3" borderId="5" xfId="0" applyFont="1" applyFill="1" applyBorder="1" applyAlignment="1" applyProtection="1">
      <alignment horizontal="center" vertical="center" wrapText="1"/>
      <protection locked="0"/>
    </xf>
    <xf numFmtId="0" fontId="8" fillId="3" borderId="6" xfId="0" applyFont="1" applyFill="1" applyBorder="1" applyAlignment="1" applyProtection="1">
      <alignment horizontal="center" vertical="center" wrapText="1"/>
      <protection locked="0"/>
    </xf>
    <xf numFmtId="0" fontId="8" fillId="3" borderId="7" xfId="0" applyFont="1" applyFill="1" applyBorder="1" applyAlignment="1" applyProtection="1">
      <alignment horizontal="center" vertical="center" wrapText="1"/>
      <protection locked="0"/>
    </xf>
    <xf numFmtId="0" fontId="9" fillId="0" borderId="0" xfId="0" applyFont="1" applyAlignment="1">
      <alignment vertical="center"/>
    </xf>
    <xf numFmtId="165" fontId="9" fillId="0" borderId="0" xfId="1" applyNumberFormat="1" applyFont="1" applyAlignment="1">
      <alignment vertical="center"/>
    </xf>
    <xf numFmtId="164" fontId="9" fillId="0" borderId="0" xfId="6" applyNumberFormat="1" applyFont="1" applyAlignment="1">
      <alignment vertical="center"/>
    </xf>
    <xf numFmtId="10" fontId="10" fillId="5" borderId="1" xfId="0" applyNumberFormat="1" applyFont="1" applyFill="1" applyBorder="1" applyAlignment="1">
      <alignment vertical="center" wrapText="1"/>
    </xf>
    <xf numFmtId="0" fontId="9" fillId="5" borderId="1" xfId="0" applyFont="1" applyFill="1" applyBorder="1" applyAlignment="1">
      <alignment vertical="center"/>
    </xf>
    <xf numFmtId="0" fontId="9" fillId="5" borderId="1" xfId="0" applyFont="1" applyFill="1" applyBorder="1" applyAlignment="1">
      <alignment vertical="center" wrapText="1"/>
    </xf>
    <xf numFmtId="0" fontId="9" fillId="5" borderId="1" xfId="0" applyFont="1" applyFill="1" applyBorder="1" applyAlignment="1">
      <alignment horizontal="center" vertical="center"/>
    </xf>
    <xf numFmtId="164" fontId="10" fillId="5" borderId="1" xfId="6" applyNumberFormat="1" applyFont="1" applyFill="1" applyBorder="1" applyAlignment="1">
      <alignment horizontal="center" vertical="center"/>
    </xf>
    <xf numFmtId="164" fontId="9" fillId="5" borderId="1" xfId="6" applyNumberFormat="1" applyFont="1" applyFill="1" applyBorder="1" applyAlignment="1">
      <alignment horizontal="center" vertical="center"/>
    </xf>
    <xf numFmtId="164" fontId="9" fillId="5" borderId="1" xfId="6" applyNumberFormat="1" applyFont="1" applyFill="1" applyBorder="1" applyAlignment="1">
      <alignment vertical="center"/>
    </xf>
    <xf numFmtId="0" fontId="12" fillId="0" borderId="0" xfId="0" applyFont="1" applyAlignment="1">
      <alignment vertical="center"/>
    </xf>
    <xf numFmtId="0" fontId="13" fillId="0" borderId="0" xfId="0" applyFont="1" applyAlignment="1">
      <alignment vertical="center"/>
    </xf>
    <xf numFmtId="0" fontId="13" fillId="0" borderId="0" xfId="0" applyFont="1" applyBorder="1" applyAlignment="1">
      <alignment vertical="center"/>
    </xf>
    <xf numFmtId="0" fontId="12" fillId="0" borderId="0" xfId="0" applyFont="1" applyBorder="1" applyAlignment="1">
      <alignment vertical="center"/>
    </xf>
    <xf numFmtId="0" fontId="0" fillId="0" borderId="0" xfId="0" applyBorder="1" applyAlignment="1">
      <alignment vertical="center"/>
    </xf>
    <xf numFmtId="0" fontId="2" fillId="2" borderId="11" xfId="0" applyFont="1" applyFill="1" applyBorder="1" applyAlignment="1">
      <alignment horizontal="left" vertical="center"/>
    </xf>
    <xf numFmtId="0" fontId="9" fillId="5" borderId="1" xfId="0" applyFont="1" applyFill="1" applyBorder="1" applyAlignment="1">
      <alignment horizontal="left" vertical="center" wrapText="1"/>
    </xf>
    <xf numFmtId="0" fontId="3" fillId="0" borderId="8" xfId="0" applyFont="1" applyBorder="1" applyAlignment="1">
      <alignment vertical="center"/>
    </xf>
    <xf numFmtId="0" fontId="2" fillId="2" borderId="10" xfId="0" applyFont="1" applyFill="1" applyBorder="1" applyAlignment="1">
      <alignment horizontal="left" vertical="center"/>
    </xf>
    <xf numFmtId="0" fontId="2" fillId="2" borderId="10" xfId="0" applyFont="1" applyFill="1" applyBorder="1" applyAlignment="1">
      <alignment horizontal="left" vertical="center"/>
    </xf>
    <xf numFmtId="0" fontId="2" fillId="2" borderId="9" xfId="0" applyFont="1" applyFill="1" applyBorder="1" applyAlignment="1">
      <alignment horizontal="left" vertical="center"/>
    </xf>
    <xf numFmtId="0" fontId="2" fillId="2" borderId="11" xfId="0" applyFont="1" applyFill="1" applyBorder="1" applyAlignment="1">
      <alignment horizontal="left" vertical="center"/>
    </xf>
    <xf numFmtId="0" fontId="2" fillId="2" borderId="2" xfId="0" applyFont="1" applyFill="1" applyBorder="1" applyAlignment="1">
      <alignment horizontal="left" vertical="center"/>
    </xf>
    <xf numFmtId="0" fontId="0" fillId="0" borderId="4" xfId="0"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3" xfId="0" applyBorder="1" applyAlignment="1">
      <alignment horizontal="left" vertical="center"/>
    </xf>
    <xf numFmtId="0" fontId="0" fillId="0" borderId="0" xfId="0" applyBorder="1" applyAlignment="1">
      <alignment horizontal="left" vertical="center"/>
    </xf>
    <xf numFmtId="0" fontId="0" fillId="0" borderId="3" xfId="0" applyBorder="1" applyAlignment="1">
      <alignment horizontal="left" vertical="center" wrapText="1"/>
    </xf>
    <xf numFmtId="0" fontId="0" fillId="0" borderId="0" xfId="0" applyBorder="1" applyAlignment="1">
      <alignment horizontal="left" vertical="center" wrapText="1"/>
    </xf>
  </cellXfs>
  <cellStyles count="7">
    <cellStyle name="Comma" xfId="6" builtinId="3"/>
    <cellStyle name="Currency" xfId="1" builtinId="4"/>
    <cellStyle name="Normal" xfId="0" builtinId="0"/>
    <cellStyle name="Normal 2" xfId="3"/>
    <cellStyle name="Normal 3" xfId="4"/>
    <cellStyle name="Normal 4" xfId="5"/>
    <cellStyle name="Percent" xfId="2" builtinId="5"/>
  </cellStyles>
  <dxfs count="0"/>
  <tableStyles count="0" defaultTableStyle="TableStyleMedium2" defaultPivotStyle="PivotStyleLight16"/>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hyperlink" Target="tmlink://C5132359AF2B49C1853BD39B6FFA9421/08EE04C0FFE543759553C6BC55E2B0D2/" TargetMode="External"/><Relationship Id="rId3" Type="http://schemas.openxmlformats.org/officeDocument/2006/relationships/hyperlink" Target="tmlink://D834E00AAAD54374925726B3D8AB8A6A/08EE04C0FFE543759553C6BC55E2B0D2/" TargetMode="External"/><Relationship Id="rId7" Type="http://schemas.openxmlformats.org/officeDocument/2006/relationships/image" Target="../media/image3.png"/><Relationship Id="rId2" Type="http://schemas.openxmlformats.org/officeDocument/2006/relationships/image" Target="../media/image1.png"/><Relationship Id="rId1" Type="http://schemas.openxmlformats.org/officeDocument/2006/relationships/hyperlink" Target="tmlink://92C1C61C65174A1EB2361EFA59B8D8BF/08EE04C0FFE543759553C6BC55E2B0D2/" TargetMode="External"/><Relationship Id="rId6" Type="http://schemas.openxmlformats.org/officeDocument/2006/relationships/hyperlink" Target="tmlink://5342300F303A4BE4A09BC937C93EF108/08EE04C0FFE543759553C6BC55E2B0D2/" TargetMode="External"/><Relationship Id="rId5" Type="http://schemas.openxmlformats.org/officeDocument/2006/relationships/image" Target="../media/image2.png"/><Relationship Id="rId4" Type="http://schemas.openxmlformats.org/officeDocument/2006/relationships/hyperlink" Target="tmlink://EC7093F9CF00445E8F0617A3C93F350A/08EE04C0FFE543759553C6BC55E2B0D2/" TargetMode="External"/><Relationship Id="rId9"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tmlink://9BC917FB8F2E4EADBFB37948921F3E97/08EE04C0FFE543759553C6BC55E2B0D2/" TargetMode="External"/><Relationship Id="rId7" Type="http://schemas.openxmlformats.org/officeDocument/2006/relationships/hyperlink" Target="tmlink://BB37B0A9EE2044399DBF48E70F18770C/08EE04C0FFE543759553C6BC55E2B0D2/" TargetMode="External"/><Relationship Id="rId2" Type="http://schemas.openxmlformats.org/officeDocument/2006/relationships/image" Target="../media/image3.png"/><Relationship Id="rId1" Type="http://schemas.openxmlformats.org/officeDocument/2006/relationships/hyperlink" Target="tmlink://69ACD1E7EB3144AF8887B54B64BAFD5E/08EE04C0FFE543759553C6BC55E2B0D2/" TargetMode="External"/><Relationship Id="rId6" Type="http://schemas.openxmlformats.org/officeDocument/2006/relationships/image" Target="../media/image5.png"/><Relationship Id="rId5" Type="http://schemas.openxmlformats.org/officeDocument/2006/relationships/hyperlink" Target="tmlink://3FFD6EDE853A402891FF6C77B8B5FE8D/08EE04C0FFE543759553C6BC55E2B0D2/" TargetMode="External"/><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14</xdr:col>
      <xdr:colOff>294409</xdr:colOff>
      <xdr:row>25</xdr:row>
      <xdr:rowOff>710046</xdr:rowOff>
    </xdr:from>
    <xdr:to>
      <xdr:col>14</xdr:col>
      <xdr:colOff>1732885</xdr:colOff>
      <xdr:row>25</xdr:row>
      <xdr:rowOff>891046</xdr:rowOff>
    </xdr:to>
    <xdr:pic>
      <xdr:nvPicPr>
        <xdr:cNvPr id="2" name="Picture 1" descr="Baseline Testing||92C1C61C65174A1EB2361EFA59B8D8BF|4|2">
          <a:hlinkClick xmlns:r="http://schemas.openxmlformats.org/officeDocument/2006/relationships" r:id="rId1" tooltip="Baseline Testing"/>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3750636" y="11014364"/>
          <a:ext cx="1438476" cy="181000"/>
        </a:xfrm>
        <a:prstGeom prst="rect">
          <a:avLst/>
        </a:prstGeom>
        <a:solidFill>
          <a:scrgbClr r="0" g="0" b="0">
            <a:alpha val="0"/>
          </a:scrgbClr>
        </a:solidFill>
      </xdr:spPr>
    </xdr:pic>
    <xdr:clientData/>
  </xdr:twoCellAnchor>
  <xdr:twoCellAnchor editAs="oneCell">
    <xdr:from>
      <xdr:col>14</xdr:col>
      <xdr:colOff>268432</xdr:colOff>
      <xdr:row>11</xdr:row>
      <xdr:rowOff>701386</xdr:rowOff>
    </xdr:from>
    <xdr:to>
      <xdr:col>14</xdr:col>
      <xdr:colOff>1706908</xdr:colOff>
      <xdr:row>11</xdr:row>
      <xdr:rowOff>882386</xdr:rowOff>
    </xdr:to>
    <xdr:pic>
      <xdr:nvPicPr>
        <xdr:cNvPr id="3" name="Picture 2" descr="Baseline Testing||D834E00AAAD54374925726B3D8AB8A6A|4|2">
          <a:hlinkClick xmlns:r="http://schemas.openxmlformats.org/officeDocument/2006/relationships" r:id="rId3" tooltip="Baseline Testing"/>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3724659" y="2987386"/>
          <a:ext cx="1438476" cy="181000"/>
        </a:xfrm>
        <a:prstGeom prst="rect">
          <a:avLst/>
        </a:prstGeom>
        <a:solidFill>
          <a:scrgbClr r="0" g="0" b="0">
            <a:alpha val="0"/>
          </a:scrgbClr>
        </a:solidFill>
      </xdr:spPr>
    </xdr:pic>
    <xdr:clientData/>
  </xdr:twoCellAnchor>
  <xdr:twoCellAnchor editAs="oneCell">
    <xdr:from>
      <xdr:col>14</xdr:col>
      <xdr:colOff>1394114</xdr:colOff>
      <xdr:row>19</xdr:row>
      <xdr:rowOff>1056409</xdr:rowOff>
    </xdr:from>
    <xdr:to>
      <xdr:col>14</xdr:col>
      <xdr:colOff>2327694</xdr:colOff>
      <xdr:row>19</xdr:row>
      <xdr:rowOff>1237409</xdr:rowOff>
    </xdr:to>
    <xdr:pic>
      <xdr:nvPicPr>
        <xdr:cNvPr id="4" name="Picture 3" descr="Planning||EC7093F9CF00445E8F0617A3C93F350A|4|2">
          <a:hlinkClick xmlns:r="http://schemas.openxmlformats.org/officeDocument/2006/relationships" r:id="rId4" tooltip="Planning"/>
        </xdr:cNvPr>
        <xdr:cNvPicPr>
          <a:picLocks/>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4850341" y="7723909"/>
          <a:ext cx="933580" cy="181000"/>
        </a:xfrm>
        <a:prstGeom prst="rect">
          <a:avLst/>
        </a:prstGeom>
        <a:solidFill>
          <a:scrgbClr r="0" g="0" b="0">
            <a:alpha val="0"/>
          </a:scrgbClr>
        </a:solidFill>
      </xdr:spPr>
    </xdr:pic>
    <xdr:clientData/>
  </xdr:twoCellAnchor>
  <xdr:twoCellAnchor editAs="oneCell">
    <xdr:from>
      <xdr:col>14</xdr:col>
      <xdr:colOff>17319</xdr:colOff>
      <xdr:row>29</xdr:row>
      <xdr:rowOff>710045</xdr:rowOff>
    </xdr:from>
    <xdr:to>
      <xdr:col>14</xdr:col>
      <xdr:colOff>1436742</xdr:colOff>
      <xdr:row>29</xdr:row>
      <xdr:rowOff>891045</xdr:rowOff>
    </xdr:to>
    <xdr:pic>
      <xdr:nvPicPr>
        <xdr:cNvPr id="5" name="Picture 4" descr="Prevailing Wage||5342300F303A4BE4A09BC937C93EF108|4|2">
          <a:hlinkClick xmlns:r="http://schemas.openxmlformats.org/officeDocument/2006/relationships" r:id="rId6" tooltip="Prevailing Wage"/>
        </xdr:cNvPr>
        <xdr:cNvPicPr>
          <a:picLocks/>
        </xdr:cNvPicPr>
      </xdr:nvPicPr>
      <xdr:blipFill>
        <a:blip xmlns:r="http://schemas.openxmlformats.org/officeDocument/2006/relationships" r:embed="rId7">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3473546" y="13196454"/>
          <a:ext cx="1419423" cy="181000"/>
        </a:xfrm>
        <a:prstGeom prst="rect">
          <a:avLst/>
        </a:prstGeom>
        <a:solidFill>
          <a:scrgbClr r="0" g="0" b="0">
            <a:alpha val="0"/>
          </a:scrgbClr>
        </a:solidFill>
      </xdr:spPr>
    </xdr:pic>
    <xdr:clientData/>
  </xdr:twoCellAnchor>
  <xdr:twoCellAnchor editAs="oneCell">
    <xdr:from>
      <xdr:col>14</xdr:col>
      <xdr:colOff>43296</xdr:colOff>
      <xdr:row>29</xdr:row>
      <xdr:rowOff>891887</xdr:rowOff>
    </xdr:from>
    <xdr:to>
      <xdr:col>14</xdr:col>
      <xdr:colOff>1243614</xdr:colOff>
      <xdr:row>29</xdr:row>
      <xdr:rowOff>1072887</xdr:rowOff>
    </xdr:to>
    <xdr:pic>
      <xdr:nvPicPr>
        <xdr:cNvPr id="6" name="Picture 5" descr="Procurement||C5132359AF2B49C1853BD39B6FFA9421|4|2">
          <a:hlinkClick xmlns:r="http://schemas.openxmlformats.org/officeDocument/2006/relationships" r:id="rId8" tooltip="Procurement"/>
        </xdr:cNvPr>
        <xdr:cNvPicPr>
          <a:picLocks/>
        </xdr:cNvPicPr>
      </xdr:nvPicPr>
      <xdr:blipFill>
        <a:blip xmlns:r="http://schemas.openxmlformats.org/officeDocument/2006/relationships" r:embed="rId9">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3499523" y="13378296"/>
          <a:ext cx="1200318" cy="181000"/>
        </a:xfrm>
        <a:prstGeom prst="rect">
          <a:avLst/>
        </a:prstGeom>
        <a:solidFill>
          <a:scrgbClr r="0" g="0" b="0">
            <a:alpha val="0"/>
          </a:scrgbClr>
        </a:solid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69274</xdr:colOff>
      <xdr:row>14</xdr:row>
      <xdr:rowOff>519545</xdr:rowOff>
    </xdr:from>
    <xdr:to>
      <xdr:col>13</xdr:col>
      <xdr:colOff>1488697</xdr:colOff>
      <xdr:row>14</xdr:row>
      <xdr:rowOff>700545</xdr:rowOff>
    </xdr:to>
    <xdr:pic>
      <xdr:nvPicPr>
        <xdr:cNvPr id="2" name="Picture 1" descr="Prevailing Wage||69ACD1E7EB3144AF8887B54B64BAFD5E|4|2">
          <a:hlinkClick xmlns:r="http://schemas.openxmlformats.org/officeDocument/2006/relationships" r:id="rId1" tooltip="Prevailing Wage"/>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2616297" y="5256068"/>
          <a:ext cx="1419423" cy="181000"/>
        </a:xfrm>
        <a:prstGeom prst="rect">
          <a:avLst/>
        </a:prstGeom>
        <a:solidFill>
          <a:scrgbClr r="0" g="0" b="0">
            <a:alpha val="0"/>
          </a:scrgbClr>
        </a:solidFill>
      </xdr:spPr>
    </xdr:pic>
    <xdr:clientData/>
  </xdr:twoCellAnchor>
  <xdr:twoCellAnchor editAs="oneCell">
    <xdr:from>
      <xdr:col>13</xdr:col>
      <xdr:colOff>86591</xdr:colOff>
      <xdr:row>14</xdr:row>
      <xdr:rowOff>710045</xdr:rowOff>
    </xdr:from>
    <xdr:to>
      <xdr:col>13</xdr:col>
      <xdr:colOff>1286909</xdr:colOff>
      <xdr:row>14</xdr:row>
      <xdr:rowOff>891045</xdr:rowOff>
    </xdr:to>
    <xdr:pic>
      <xdr:nvPicPr>
        <xdr:cNvPr id="3" name="Picture 2" descr="Procurement||9BC917FB8F2E4EADBFB37948921F3E97|4|2">
          <a:hlinkClick xmlns:r="http://schemas.openxmlformats.org/officeDocument/2006/relationships" r:id="rId3" tooltip="Procurement"/>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2633614" y="5446568"/>
          <a:ext cx="1200318" cy="181000"/>
        </a:xfrm>
        <a:prstGeom prst="rect">
          <a:avLst/>
        </a:prstGeom>
        <a:solidFill>
          <a:scrgbClr r="0" g="0" b="0">
            <a:alpha val="0"/>
          </a:scrgbClr>
        </a:solidFill>
      </xdr:spPr>
    </xdr:pic>
    <xdr:clientData/>
  </xdr:twoCellAnchor>
  <xdr:twoCellAnchor editAs="oneCell">
    <xdr:from>
      <xdr:col>13</xdr:col>
      <xdr:colOff>311728</xdr:colOff>
      <xdr:row>12</xdr:row>
      <xdr:rowOff>1030432</xdr:rowOff>
    </xdr:from>
    <xdr:to>
      <xdr:col>13</xdr:col>
      <xdr:colOff>1645414</xdr:colOff>
      <xdr:row>12</xdr:row>
      <xdr:rowOff>1211432</xdr:rowOff>
    </xdr:to>
    <xdr:pic>
      <xdr:nvPicPr>
        <xdr:cNvPr id="4" name="Picture 3" descr="Disbursements||3FFD6EDE853A402891FF6C77B8B5FE8D|4|2">
          <a:hlinkClick xmlns:r="http://schemas.openxmlformats.org/officeDocument/2006/relationships" r:id="rId5" tooltip="Disbursements"/>
        </xdr:cNvPr>
        <xdr:cNvPicPr>
          <a:picLocks/>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2858751" y="3593523"/>
          <a:ext cx="1333686" cy="181000"/>
        </a:xfrm>
        <a:prstGeom prst="rect">
          <a:avLst/>
        </a:prstGeom>
        <a:solidFill>
          <a:scrgbClr r="0" g="0" b="0">
            <a:alpha val="0"/>
          </a:scrgbClr>
        </a:solidFill>
      </xdr:spPr>
    </xdr:pic>
    <xdr:clientData/>
  </xdr:twoCellAnchor>
  <xdr:twoCellAnchor editAs="oneCell">
    <xdr:from>
      <xdr:col>13</xdr:col>
      <xdr:colOff>372340</xdr:colOff>
      <xdr:row>13</xdr:row>
      <xdr:rowOff>701386</xdr:rowOff>
    </xdr:from>
    <xdr:to>
      <xdr:col>13</xdr:col>
      <xdr:colOff>1706026</xdr:colOff>
      <xdr:row>13</xdr:row>
      <xdr:rowOff>882386</xdr:rowOff>
    </xdr:to>
    <xdr:pic>
      <xdr:nvPicPr>
        <xdr:cNvPr id="5" name="Picture 4" descr="Disbursements||BB37B0A9EE2044399DBF48E70F18770C|4|2">
          <a:hlinkClick xmlns:r="http://schemas.openxmlformats.org/officeDocument/2006/relationships" r:id="rId7" tooltip="Disbursements"/>
        </xdr:cNvPr>
        <xdr:cNvPicPr>
          <a:picLocks/>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2919363" y="4528704"/>
          <a:ext cx="1333686" cy="181000"/>
        </a:xfrm>
        <a:prstGeom prst="rect">
          <a:avLst/>
        </a:prstGeom>
        <a:solidFill>
          <a:scrgbClr r="0" g="0" b="0">
            <a:alpha val="0"/>
          </a:scrgbClr>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O32"/>
  <sheetViews>
    <sheetView topLeftCell="A21" zoomScale="110" zoomScaleNormal="110" workbookViewId="0">
      <selection activeCell="O30" sqref="O30"/>
    </sheetView>
  </sheetViews>
  <sheetFormatPr defaultRowHeight="15" x14ac:dyDescent="0.25"/>
  <cols>
    <col min="1" max="1" width="1.7109375" style="3" customWidth="1"/>
    <col min="2" max="2" width="7.140625" style="3" customWidth="1"/>
    <col min="3" max="3" width="5.7109375" style="3" customWidth="1"/>
    <col min="4" max="4" width="14.140625" style="3" customWidth="1"/>
    <col min="5" max="5" width="41.5703125" style="3" customWidth="1"/>
    <col min="6" max="10" width="11.42578125" style="3" customWidth="1"/>
    <col min="11" max="11" width="10.7109375" style="4" customWidth="1"/>
    <col min="12" max="12" width="11.5703125" style="3" customWidth="1"/>
    <col min="13" max="13" width="18.7109375" style="4" customWidth="1"/>
    <col min="14" max="14" width="33.42578125" style="3" customWidth="1"/>
    <col min="15" max="15" width="36.7109375" style="3" customWidth="1"/>
    <col min="16" max="16384" width="9.140625" style="3"/>
  </cols>
  <sheetData>
    <row r="1" spans="2:15" ht="15.75" thickBot="1" x14ac:dyDescent="0.3"/>
    <row r="2" spans="2:15" x14ac:dyDescent="0.25">
      <c r="B2" s="28" t="s">
        <v>0</v>
      </c>
      <c r="C2" s="29"/>
      <c r="D2" s="32" t="s">
        <v>14</v>
      </c>
      <c r="E2" s="32"/>
      <c r="F2" s="32"/>
      <c r="G2" s="32"/>
      <c r="H2" s="32"/>
      <c r="I2" s="32"/>
      <c r="J2" s="32"/>
      <c r="K2" s="32"/>
      <c r="L2" s="32"/>
      <c r="M2" s="5"/>
    </row>
    <row r="3" spans="2:15" x14ac:dyDescent="0.25">
      <c r="B3" s="30" t="s">
        <v>1</v>
      </c>
      <c r="C3" s="31"/>
      <c r="D3" s="33" t="s">
        <v>13</v>
      </c>
      <c r="E3" s="33"/>
      <c r="F3" s="33"/>
      <c r="G3" s="33"/>
      <c r="H3" s="33"/>
      <c r="I3" s="33"/>
      <c r="J3" s="33"/>
      <c r="K3" s="33"/>
      <c r="L3" s="33"/>
      <c r="M3" s="5"/>
    </row>
    <row r="4" spans="2:15" x14ac:dyDescent="0.25">
      <c r="B4" s="30" t="s">
        <v>2</v>
      </c>
      <c r="C4" s="31"/>
      <c r="D4" s="34" t="s">
        <v>96</v>
      </c>
      <c r="E4" s="34"/>
      <c r="F4" s="34"/>
      <c r="G4" s="34"/>
      <c r="H4" s="34"/>
      <c r="I4" s="34"/>
      <c r="J4" s="34"/>
      <c r="K4" s="34"/>
      <c r="L4" s="34"/>
      <c r="M4" s="5"/>
    </row>
    <row r="6" spans="2:15" x14ac:dyDescent="0.25">
      <c r="B6" s="21" t="s">
        <v>12</v>
      </c>
      <c r="C6" s="21"/>
      <c r="D6" s="22" t="s">
        <v>23</v>
      </c>
      <c r="E6" s="23"/>
      <c r="F6" s="23"/>
      <c r="G6" s="23"/>
      <c r="H6" s="23"/>
    </row>
    <row r="7" spans="2:15" x14ac:dyDescent="0.25">
      <c r="B7" s="21"/>
      <c r="C7" s="21"/>
      <c r="D7" s="22" t="s">
        <v>16</v>
      </c>
      <c r="E7" s="23"/>
      <c r="F7" s="23"/>
      <c r="G7" s="23"/>
      <c r="H7" s="23"/>
    </row>
    <row r="8" spans="2:15" x14ac:dyDescent="0.25">
      <c r="B8" s="21"/>
      <c r="C8" s="21"/>
      <c r="D8" s="22" t="s">
        <v>15</v>
      </c>
      <c r="E8" s="23"/>
      <c r="F8" s="23"/>
      <c r="G8" s="23"/>
      <c r="H8" s="23"/>
    </row>
    <row r="9" spans="2:15" x14ac:dyDescent="0.25">
      <c r="B9" s="20"/>
      <c r="C9" s="20"/>
      <c r="D9" s="19"/>
    </row>
    <row r="10" spans="2:15" ht="15.75" thickBot="1" x14ac:dyDescent="0.3">
      <c r="F10" s="26"/>
      <c r="G10" s="26"/>
      <c r="H10" s="26"/>
      <c r="I10" s="26"/>
      <c r="J10" s="26"/>
    </row>
    <row r="11" spans="2:15" ht="28.5" x14ac:dyDescent="0.25">
      <c r="B11" s="6" t="s">
        <v>8</v>
      </c>
      <c r="C11" s="7" t="s">
        <v>9</v>
      </c>
      <c r="D11" s="7" t="s">
        <v>10</v>
      </c>
      <c r="E11" s="7" t="s">
        <v>11</v>
      </c>
      <c r="F11" s="7">
        <v>2015</v>
      </c>
      <c r="G11" s="7">
        <v>2016</v>
      </c>
      <c r="H11" s="7">
        <v>2017</v>
      </c>
      <c r="I11" s="7">
        <v>2018</v>
      </c>
      <c r="J11" s="7">
        <v>2019</v>
      </c>
      <c r="K11" s="7" t="s">
        <v>17</v>
      </c>
      <c r="L11" s="7" t="s">
        <v>4</v>
      </c>
      <c r="M11" s="7" t="s">
        <v>5</v>
      </c>
      <c r="N11" s="8" t="s">
        <v>6</v>
      </c>
      <c r="O11" s="8" t="s">
        <v>7</v>
      </c>
    </row>
    <row r="12" spans="2:15" ht="71.25" x14ac:dyDescent="0.25">
      <c r="B12" s="15">
        <v>0</v>
      </c>
      <c r="C12" s="15" t="s">
        <v>24</v>
      </c>
      <c r="D12" s="15" t="s">
        <v>25</v>
      </c>
      <c r="E12" s="25" t="s">
        <v>26</v>
      </c>
      <c r="F12" s="16">
        <v>28318</v>
      </c>
      <c r="G12" s="16">
        <v>63186</v>
      </c>
      <c r="H12" s="16">
        <v>36219</v>
      </c>
      <c r="I12" s="16">
        <v>19568</v>
      </c>
      <c r="J12" s="16">
        <v>22140</v>
      </c>
      <c r="K12" s="2">
        <f>J12-I12</f>
        <v>2572</v>
      </c>
      <c r="L12" s="1">
        <f t="shared" ref="L12:L23" si="0">IF(ISERROR((K12/(I12))),"-",(K12/(I12)))</f>
        <v>0.13143908421913328</v>
      </c>
      <c r="M12" s="12" t="s">
        <v>97</v>
      </c>
      <c r="N12" s="12" t="s">
        <v>76</v>
      </c>
      <c r="O12" s="12" t="s">
        <v>98</v>
      </c>
    </row>
    <row r="13" spans="2:15" ht="57" x14ac:dyDescent="0.25">
      <c r="B13" s="15">
        <v>0</v>
      </c>
      <c r="C13" s="15" t="s">
        <v>24</v>
      </c>
      <c r="D13" s="15" t="s">
        <v>27</v>
      </c>
      <c r="E13" s="25" t="s">
        <v>28</v>
      </c>
      <c r="F13" s="17">
        <v>93480</v>
      </c>
      <c r="G13" s="17">
        <v>97122</v>
      </c>
      <c r="H13" s="17">
        <v>123286</v>
      </c>
      <c r="I13" s="17">
        <v>127429.85</v>
      </c>
      <c r="J13" s="17">
        <v>131772</v>
      </c>
      <c r="K13" s="2">
        <f t="shared" ref="K13:K31" si="1">J13-I13</f>
        <v>4342.1499999999942</v>
      </c>
      <c r="L13" s="1">
        <f t="shared" si="0"/>
        <v>3.4074826267157923E-2</v>
      </c>
      <c r="M13" s="14" t="s">
        <v>77</v>
      </c>
      <c r="N13" s="14" t="s">
        <v>78</v>
      </c>
      <c r="O13" s="14" t="s">
        <v>79</v>
      </c>
    </row>
    <row r="14" spans="2:15" x14ac:dyDescent="0.25">
      <c r="B14" s="15">
        <v>0</v>
      </c>
      <c r="C14" s="15" t="s">
        <v>24</v>
      </c>
      <c r="D14" s="15" t="s">
        <v>29</v>
      </c>
      <c r="E14" s="25" t="s">
        <v>30</v>
      </c>
      <c r="F14" s="17">
        <v>3</v>
      </c>
      <c r="G14" s="17">
        <v>0</v>
      </c>
      <c r="H14" s="17">
        <v>0</v>
      </c>
      <c r="I14" s="17">
        <v>0</v>
      </c>
      <c r="J14" s="17">
        <v>0</v>
      </c>
      <c r="K14" s="2">
        <f t="shared" si="1"/>
        <v>0</v>
      </c>
      <c r="L14" s="1" t="str">
        <f t="shared" si="0"/>
        <v>-</v>
      </c>
      <c r="M14" s="14" t="s">
        <v>63</v>
      </c>
      <c r="N14" s="14" t="s">
        <v>63</v>
      </c>
      <c r="O14" s="14" t="s">
        <v>63</v>
      </c>
    </row>
    <row r="15" spans="2:15" x14ac:dyDescent="0.25">
      <c r="B15" s="15">
        <v>0</v>
      </c>
      <c r="C15" s="15" t="s">
        <v>24</v>
      </c>
      <c r="D15" s="15" t="s">
        <v>31</v>
      </c>
      <c r="E15" s="25" t="s">
        <v>32</v>
      </c>
      <c r="F15" s="17">
        <v>1121</v>
      </c>
      <c r="G15" s="17">
        <v>0</v>
      </c>
      <c r="H15" s="17">
        <v>0</v>
      </c>
      <c r="I15" s="17">
        <v>0</v>
      </c>
      <c r="J15" s="17">
        <v>0</v>
      </c>
      <c r="K15" s="2">
        <f t="shared" si="1"/>
        <v>0</v>
      </c>
      <c r="L15" s="1" t="str">
        <f t="shared" si="0"/>
        <v>-</v>
      </c>
      <c r="M15" s="14" t="s">
        <v>63</v>
      </c>
      <c r="N15" s="14" t="s">
        <v>63</v>
      </c>
      <c r="O15" s="14" t="s">
        <v>63</v>
      </c>
    </row>
    <row r="16" spans="2:15" ht="28.5" x14ac:dyDescent="0.25">
      <c r="B16" s="15">
        <v>0</v>
      </c>
      <c r="C16" s="15" t="s">
        <v>24</v>
      </c>
      <c r="D16" s="15" t="s">
        <v>33</v>
      </c>
      <c r="E16" s="25" t="s">
        <v>34</v>
      </c>
      <c r="F16" s="17">
        <v>0</v>
      </c>
      <c r="G16" s="17">
        <v>21520</v>
      </c>
      <c r="H16" s="17">
        <v>0</v>
      </c>
      <c r="I16" s="17">
        <v>0</v>
      </c>
      <c r="J16" s="17">
        <v>0</v>
      </c>
      <c r="K16" s="2">
        <f t="shared" si="1"/>
        <v>0</v>
      </c>
      <c r="L16" s="1" t="str">
        <f t="shared" si="0"/>
        <v>-</v>
      </c>
      <c r="M16" s="14" t="s">
        <v>63</v>
      </c>
      <c r="N16" s="14" t="s">
        <v>63</v>
      </c>
      <c r="O16" s="14" t="s">
        <v>63</v>
      </c>
    </row>
    <row r="17" spans="2:15" ht="57" x14ac:dyDescent="0.25">
      <c r="B17" s="15">
        <v>0</v>
      </c>
      <c r="C17" s="15" t="s">
        <v>24</v>
      </c>
      <c r="D17" s="15" t="s">
        <v>35</v>
      </c>
      <c r="E17" s="25" t="s">
        <v>36</v>
      </c>
      <c r="F17" s="17">
        <v>1341</v>
      </c>
      <c r="G17" s="17">
        <v>1290</v>
      </c>
      <c r="H17" s="17">
        <v>1290</v>
      </c>
      <c r="I17" s="17">
        <v>1222</v>
      </c>
      <c r="J17" s="17">
        <v>1266</v>
      </c>
      <c r="K17" s="2">
        <f t="shared" si="1"/>
        <v>44</v>
      </c>
      <c r="L17" s="1">
        <f t="shared" si="0"/>
        <v>3.6006546644844518E-2</v>
      </c>
      <c r="M17" s="14" t="s">
        <v>77</v>
      </c>
      <c r="N17" s="14" t="s">
        <v>78</v>
      </c>
      <c r="O17" s="14" t="s">
        <v>80</v>
      </c>
    </row>
    <row r="18" spans="2:15" ht="57" x14ac:dyDescent="0.25">
      <c r="B18" s="15">
        <v>0</v>
      </c>
      <c r="C18" s="15" t="s">
        <v>24</v>
      </c>
      <c r="D18" s="15" t="s">
        <v>37</v>
      </c>
      <c r="E18" s="25" t="s">
        <v>38</v>
      </c>
      <c r="F18" s="17">
        <v>0</v>
      </c>
      <c r="G18" s="17">
        <v>1021</v>
      </c>
      <c r="H18" s="17">
        <v>1675</v>
      </c>
      <c r="I18" s="17">
        <v>1812.47</v>
      </c>
      <c r="J18" s="17">
        <v>1669</v>
      </c>
      <c r="K18" s="2">
        <f t="shared" si="1"/>
        <v>-143.47000000000003</v>
      </c>
      <c r="L18" s="1">
        <f t="shared" si="0"/>
        <v>-7.9157172256644259E-2</v>
      </c>
      <c r="M18" s="14" t="s">
        <v>77</v>
      </c>
      <c r="N18" s="14" t="s">
        <v>78</v>
      </c>
      <c r="O18" s="14" t="s">
        <v>81</v>
      </c>
    </row>
    <row r="19" spans="2:15" ht="42.75" x14ac:dyDescent="0.25">
      <c r="B19" s="15">
        <v>0</v>
      </c>
      <c r="C19" s="15" t="s">
        <v>24</v>
      </c>
      <c r="D19" s="15" t="s">
        <v>39</v>
      </c>
      <c r="E19" s="14" t="s">
        <v>40</v>
      </c>
      <c r="F19" s="18">
        <v>0</v>
      </c>
      <c r="G19" s="18">
        <v>88</v>
      </c>
      <c r="H19" s="18">
        <v>195</v>
      </c>
      <c r="I19" s="18">
        <v>195.38</v>
      </c>
      <c r="J19" s="18">
        <v>257</v>
      </c>
      <c r="K19" s="2">
        <f t="shared" si="1"/>
        <v>61.620000000000005</v>
      </c>
      <c r="L19" s="1">
        <f t="shared" si="0"/>
        <v>0.31538540280479072</v>
      </c>
      <c r="M19" s="14" t="s">
        <v>77</v>
      </c>
      <c r="N19" s="14" t="s">
        <v>78</v>
      </c>
      <c r="O19" s="14" t="s">
        <v>82</v>
      </c>
    </row>
    <row r="20" spans="2:15" ht="99.75" x14ac:dyDescent="0.25">
      <c r="B20" s="15">
        <v>0</v>
      </c>
      <c r="C20" s="15" t="s">
        <v>24</v>
      </c>
      <c r="D20" s="15" t="s">
        <v>41</v>
      </c>
      <c r="E20" s="14" t="s">
        <v>42</v>
      </c>
      <c r="F20" s="18">
        <v>0</v>
      </c>
      <c r="G20" s="18">
        <v>19524</v>
      </c>
      <c r="H20" s="18">
        <v>19872</v>
      </c>
      <c r="I20" s="18">
        <v>24553.87</v>
      </c>
      <c r="J20" s="18">
        <v>20</v>
      </c>
      <c r="K20" s="2">
        <f t="shared" si="1"/>
        <v>-24533.87</v>
      </c>
      <c r="L20" s="1">
        <f t="shared" si="0"/>
        <v>-0.99918546445020684</v>
      </c>
      <c r="M20" s="14" t="s">
        <v>77</v>
      </c>
      <c r="N20" s="14" t="s">
        <v>78</v>
      </c>
      <c r="O20" s="14" t="s">
        <v>99</v>
      </c>
    </row>
    <row r="21" spans="2:15" x14ac:dyDescent="0.25">
      <c r="B21" s="15">
        <v>0</v>
      </c>
      <c r="C21" s="15" t="s">
        <v>24</v>
      </c>
      <c r="D21" s="15" t="s">
        <v>43</v>
      </c>
      <c r="E21" s="14" t="s">
        <v>44</v>
      </c>
      <c r="F21" s="18">
        <v>97561</v>
      </c>
      <c r="G21" s="18">
        <v>0</v>
      </c>
      <c r="H21" s="18">
        <v>0</v>
      </c>
      <c r="I21" s="18">
        <v>0</v>
      </c>
      <c r="J21" s="18">
        <v>0</v>
      </c>
      <c r="K21" s="2">
        <f t="shared" si="1"/>
        <v>0</v>
      </c>
      <c r="L21" s="1" t="str">
        <f t="shared" si="0"/>
        <v>-</v>
      </c>
      <c r="M21" s="14" t="s">
        <v>63</v>
      </c>
      <c r="N21" s="14" t="s">
        <v>63</v>
      </c>
      <c r="O21" s="14" t="s">
        <v>63</v>
      </c>
    </row>
    <row r="22" spans="2:15" ht="28.5" x14ac:dyDescent="0.25">
      <c r="B22" s="15">
        <v>0</v>
      </c>
      <c r="C22" s="15" t="s">
        <v>24</v>
      </c>
      <c r="D22" s="15" t="s">
        <v>45</v>
      </c>
      <c r="E22" s="14" t="s">
        <v>46</v>
      </c>
      <c r="F22" s="18">
        <v>0</v>
      </c>
      <c r="G22" s="18">
        <v>1438</v>
      </c>
      <c r="H22" s="18">
        <v>1438</v>
      </c>
      <c r="I22" s="18">
        <v>0</v>
      </c>
      <c r="J22" s="18">
        <v>0</v>
      </c>
      <c r="K22" s="2">
        <f t="shared" si="1"/>
        <v>0</v>
      </c>
      <c r="L22" s="1" t="str">
        <f t="shared" si="0"/>
        <v>-</v>
      </c>
      <c r="M22" s="14" t="s">
        <v>63</v>
      </c>
      <c r="N22" s="14" t="s">
        <v>63</v>
      </c>
      <c r="O22" s="14" t="s">
        <v>63</v>
      </c>
    </row>
    <row r="23" spans="2:15" ht="42.75" x14ac:dyDescent="0.25">
      <c r="B23" s="15">
        <v>0</v>
      </c>
      <c r="C23" s="15" t="s">
        <v>24</v>
      </c>
      <c r="D23" s="15" t="s">
        <v>47</v>
      </c>
      <c r="E23" s="14" t="s">
        <v>48</v>
      </c>
      <c r="F23" s="18">
        <v>1000</v>
      </c>
      <c r="G23" s="18">
        <v>1096</v>
      </c>
      <c r="H23" s="18">
        <v>1756</v>
      </c>
      <c r="I23" s="18">
        <v>1148</v>
      </c>
      <c r="J23" s="18">
        <v>1242</v>
      </c>
      <c r="K23" s="2">
        <f t="shared" si="1"/>
        <v>94</v>
      </c>
      <c r="L23" s="1">
        <f t="shared" si="0"/>
        <v>8.188153310104529E-2</v>
      </c>
      <c r="M23" s="14" t="s">
        <v>77</v>
      </c>
      <c r="N23" s="14" t="s">
        <v>78</v>
      </c>
      <c r="O23" s="14" t="s">
        <v>83</v>
      </c>
    </row>
    <row r="24" spans="2:15" ht="42.75" x14ac:dyDescent="0.25">
      <c r="B24" s="15">
        <v>0</v>
      </c>
      <c r="C24" s="15" t="s">
        <v>24</v>
      </c>
      <c r="D24" s="15" t="s">
        <v>49</v>
      </c>
      <c r="E24" s="14" t="s">
        <v>50</v>
      </c>
      <c r="F24" s="18">
        <v>0</v>
      </c>
      <c r="G24" s="18">
        <v>0</v>
      </c>
      <c r="H24" s="18">
        <v>0</v>
      </c>
      <c r="I24" s="18">
        <v>60</v>
      </c>
      <c r="J24" s="18">
        <v>861</v>
      </c>
      <c r="K24" s="2">
        <f t="shared" ref="K24:K29" si="2">J24-I24</f>
        <v>801</v>
      </c>
      <c r="L24" s="1">
        <f t="shared" ref="L24:L29" si="3">IF(ISERROR((K24/(I24))),"-",(K24/(I24)))</f>
        <v>13.35</v>
      </c>
      <c r="M24" s="14" t="s">
        <v>77</v>
      </c>
      <c r="N24" s="14" t="s">
        <v>78</v>
      </c>
      <c r="O24" s="14" t="s">
        <v>84</v>
      </c>
    </row>
    <row r="25" spans="2:15" ht="57" x14ac:dyDescent="0.25">
      <c r="B25" s="15">
        <v>0</v>
      </c>
      <c r="C25" s="15" t="s">
        <v>24</v>
      </c>
      <c r="D25" s="15" t="s">
        <v>51</v>
      </c>
      <c r="E25" s="14" t="s">
        <v>52</v>
      </c>
      <c r="F25" s="18">
        <v>0</v>
      </c>
      <c r="G25" s="18">
        <v>8500</v>
      </c>
      <c r="H25" s="18">
        <v>20450</v>
      </c>
      <c r="I25" s="18">
        <v>6500</v>
      </c>
      <c r="J25" s="18">
        <v>0</v>
      </c>
      <c r="K25" s="2">
        <f t="shared" si="2"/>
        <v>-6500</v>
      </c>
      <c r="L25" s="1">
        <f t="shared" si="3"/>
        <v>-1</v>
      </c>
      <c r="M25" s="14" t="s">
        <v>85</v>
      </c>
      <c r="N25" s="14" t="s">
        <v>78</v>
      </c>
      <c r="O25" s="14" t="s">
        <v>86</v>
      </c>
    </row>
    <row r="26" spans="2:15" ht="71.25" x14ac:dyDescent="0.25">
      <c r="B26" s="15">
        <v>0</v>
      </c>
      <c r="C26" s="15" t="s">
        <v>24</v>
      </c>
      <c r="D26" s="15" t="s">
        <v>53</v>
      </c>
      <c r="E26" s="14" t="s">
        <v>54</v>
      </c>
      <c r="F26" s="18">
        <v>63186</v>
      </c>
      <c r="G26" s="18">
        <v>36219</v>
      </c>
      <c r="H26" s="18">
        <v>19568</v>
      </c>
      <c r="I26" s="18">
        <v>22140</v>
      </c>
      <c r="J26" s="18">
        <v>14929</v>
      </c>
      <c r="K26" s="2">
        <f t="shared" si="2"/>
        <v>-7211</v>
      </c>
      <c r="L26" s="1">
        <f t="shared" si="3"/>
        <v>-0.32570009033423669</v>
      </c>
      <c r="M26" s="14" t="s">
        <v>97</v>
      </c>
      <c r="N26" s="14" t="s">
        <v>76</v>
      </c>
      <c r="O26" s="14" t="s">
        <v>98</v>
      </c>
    </row>
    <row r="27" spans="2:15" ht="42.75" x14ac:dyDescent="0.25">
      <c r="B27" s="15">
        <v>0</v>
      </c>
      <c r="C27" s="15" t="s">
        <v>24</v>
      </c>
      <c r="D27" s="15" t="s">
        <v>55</v>
      </c>
      <c r="E27" s="14" t="s">
        <v>56</v>
      </c>
      <c r="F27" s="18">
        <v>105165</v>
      </c>
      <c r="G27" s="18">
        <v>90197</v>
      </c>
      <c r="H27" s="18">
        <v>111786</v>
      </c>
      <c r="I27" s="18">
        <v>104244.62</v>
      </c>
      <c r="J27" s="18">
        <v>101243</v>
      </c>
      <c r="K27" s="2">
        <f t="shared" si="2"/>
        <v>-3001.6199999999953</v>
      </c>
      <c r="L27" s="1">
        <f t="shared" si="3"/>
        <v>-2.8794003949556297E-2</v>
      </c>
      <c r="M27" s="14" t="s">
        <v>88</v>
      </c>
      <c r="N27" s="14" t="s">
        <v>89</v>
      </c>
      <c r="O27" s="14" t="s">
        <v>90</v>
      </c>
    </row>
    <row r="28" spans="2:15" ht="28.5" x14ac:dyDescent="0.25">
      <c r="B28" s="15">
        <v>0</v>
      </c>
      <c r="C28" s="15" t="s">
        <v>24</v>
      </c>
      <c r="D28" s="15" t="s">
        <v>57</v>
      </c>
      <c r="E28" s="14" t="s">
        <v>58</v>
      </c>
      <c r="F28" s="18">
        <v>31445</v>
      </c>
      <c r="G28" s="18">
        <v>0</v>
      </c>
      <c r="H28" s="18">
        <v>0</v>
      </c>
      <c r="I28" s="18">
        <v>0</v>
      </c>
      <c r="J28" s="18">
        <v>0</v>
      </c>
      <c r="K28" s="2">
        <f t="shared" si="2"/>
        <v>0</v>
      </c>
      <c r="L28" s="1" t="str">
        <f t="shared" si="3"/>
        <v>-</v>
      </c>
      <c r="M28" s="14" t="s">
        <v>63</v>
      </c>
      <c r="N28" s="14" t="s">
        <v>63</v>
      </c>
      <c r="O28" s="14" t="s">
        <v>63</v>
      </c>
    </row>
    <row r="29" spans="2:15" ht="28.5" x14ac:dyDescent="0.25">
      <c r="B29" s="15">
        <v>0</v>
      </c>
      <c r="C29" s="15" t="s">
        <v>24</v>
      </c>
      <c r="D29" s="15" t="s">
        <v>59</v>
      </c>
      <c r="E29" s="14" t="s">
        <v>60</v>
      </c>
      <c r="F29" s="18">
        <v>14311</v>
      </c>
      <c r="G29" s="18">
        <v>0</v>
      </c>
      <c r="H29" s="18">
        <v>0</v>
      </c>
      <c r="I29" s="18">
        <v>0</v>
      </c>
      <c r="J29" s="18">
        <v>0</v>
      </c>
      <c r="K29" s="2">
        <f t="shared" si="2"/>
        <v>0</v>
      </c>
      <c r="L29" s="1" t="str">
        <f t="shared" si="3"/>
        <v>-</v>
      </c>
      <c r="M29" s="14" t="s">
        <v>63</v>
      </c>
      <c r="N29" s="14" t="s">
        <v>63</v>
      </c>
      <c r="O29" s="14" t="s">
        <v>63</v>
      </c>
    </row>
    <row r="30" spans="2:15" ht="85.5" x14ac:dyDescent="0.25">
      <c r="B30" s="15">
        <v>0</v>
      </c>
      <c r="C30" s="15" t="s">
        <v>24</v>
      </c>
      <c r="D30" s="15" t="s">
        <v>61</v>
      </c>
      <c r="E30" s="14" t="s">
        <v>62</v>
      </c>
      <c r="F30" s="18">
        <v>8728</v>
      </c>
      <c r="G30" s="18">
        <v>88369</v>
      </c>
      <c r="H30" s="18">
        <v>74827</v>
      </c>
      <c r="I30" s="18">
        <v>56105.75</v>
      </c>
      <c r="J30" s="18">
        <v>42056</v>
      </c>
      <c r="K30" s="2">
        <f t="shared" si="1"/>
        <v>-14049.75</v>
      </c>
      <c r="L30" s="1">
        <f>IF(ISERROR((K30/(I30))),"-",(K30/(I30)))</f>
        <v>-0.25041550999674722</v>
      </c>
      <c r="M30" s="14" t="s">
        <v>95</v>
      </c>
      <c r="N30" s="14" t="s">
        <v>91</v>
      </c>
      <c r="O30" s="14" t="s">
        <v>100</v>
      </c>
    </row>
    <row r="31" spans="2:15" ht="15" hidden="1" customHeight="1" x14ac:dyDescent="0.25">
      <c r="B31" s="15"/>
      <c r="C31" s="15"/>
      <c r="D31" s="15"/>
      <c r="E31" s="14"/>
      <c r="F31" s="18"/>
      <c r="G31" s="18"/>
      <c r="H31" s="18"/>
      <c r="I31" s="18"/>
      <c r="J31" s="18"/>
      <c r="K31" s="2">
        <f t="shared" si="1"/>
        <v>0</v>
      </c>
      <c r="L31" s="1" t="str">
        <f>IF(ISERROR((K31/(I31))),"-",(K31/(I31)))</f>
        <v>-</v>
      </c>
      <c r="M31" s="14" t="s">
        <v>63</v>
      </c>
      <c r="N31" s="14" t="s">
        <v>63</v>
      </c>
      <c r="O31" s="14" t="s">
        <v>63</v>
      </c>
    </row>
    <row r="32" spans="2:15" x14ac:dyDescent="0.25">
      <c r="B32" s="9"/>
      <c r="C32" s="9"/>
      <c r="D32" s="9"/>
      <c r="E32" s="9"/>
      <c r="F32" s="10"/>
      <c r="G32" s="10"/>
      <c r="H32" s="10"/>
      <c r="I32" s="10"/>
      <c r="J32" s="10"/>
      <c r="K32" s="11"/>
      <c r="L32" s="9"/>
      <c r="M32" s="9"/>
      <c r="N32" s="9"/>
      <c r="O32" s="9"/>
    </row>
  </sheetData>
  <mergeCells count="6">
    <mergeCell ref="B2:C2"/>
    <mergeCell ref="B3:C3"/>
    <mergeCell ref="B4:C4"/>
    <mergeCell ref="D2:L2"/>
    <mergeCell ref="D3:L3"/>
    <mergeCell ref="D4:L4"/>
  </mergeCell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N32"/>
  <sheetViews>
    <sheetView tabSelected="1" zoomScale="110" zoomScaleNormal="110" workbookViewId="0">
      <selection activeCell="C5" sqref="C5"/>
    </sheetView>
  </sheetViews>
  <sheetFormatPr defaultRowHeight="15" x14ac:dyDescent="0.25"/>
  <cols>
    <col min="1" max="1" width="1.7109375" style="3" customWidth="1"/>
    <col min="2" max="2" width="12.140625" style="3" customWidth="1"/>
    <col min="3" max="3" width="31.140625" style="3" customWidth="1"/>
    <col min="4" max="8" width="11.42578125" style="3" customWidth="1"/>
    <col min="9" max="9" width="10.7109375" style="4" customWidth="1"/>
    <col min="10" max="11" width="11.5703125" style="3" customWidth="1"/>
    <col min="12" max="12" width="18.7109375" style="4" customWidth="1"/>
    <col min="13" max="13" width="33.42578125" style="3" customWidth="1"/>
    <col min="14" max="14" width="36.7109375" style="3" customWidth="1"/>
    <col min="15" max="16384" width="9.140625" style="3"/>
  </cols>
  <sheetData>
    <row r="1" spans="2:14" ht="9" customHeight="1" thickBot="1" x14ac:dyDescent="0.3"/>
    <row r="2" spans="2:14" x14ac:dyDescent="0.25">
      <c r="B2" s="27" t="s">
        <v>0</v>
      </c>
      <c r="C2" s="35" t="s">
        <v>18</v>
      </c>
      <c r="D2" s="36"/>
      <c r="E2" s="36"/>
      <c r="F2" s="36"/>
      <c r="G2" s="36"/>
      <c r="H2" s="36"/>
      <c r="I2" s="36"/>
      <c r="J2" s="36"/>
      <c r="K2" s="36"/>
      <c r="L2" s="5"/>
    </row>
    <row r="3" spans="2:14" ht="15" customHeight="1" x14ac:dyDescent="0.25">
      <c r="B3" s="24" t="s">
        <v>1</v>
      </c>
      <c r="C3" s="37" t="s">
        <v>19</v>
      </c>
      <c r="D3" s="38"/>
      <c r="E3" s="38"/>
      <c r="F3" s="38"/>
      <c r="G3" s="38"/>
      <c r="H3" s="38"/>
      <c r="I3" s="38"/>
      <c r="J3" s="38"/>
      <c r="K3" s="38"/>
      <c r="L3" s="5"/>
    </row>
    <row r="4" spans="2:14" x14ac:dyDescent="0.25">
      <c r="B4" s="24" t="s">
        <v>2</v>
      </c>
      <c r="C4" s="35" t="s">
        <v>105</v>
      </c>
      <c r="D4" s="36"/>
      <c r="E4" s="36"/>
      <c r="F4" s="36"/>
      <c r="G4" s="36"/>
      <c r="H4" s="36"/>
      <c r="I4" s="36"/>
      <c r="J4" s="36"/>
      <c r="K4" s="36"/>
      <c r="L4" s="5"/>
    </row>
    <row r="6" spans="2:14" x14ac:dyDescent="0.25">
      <c r="B6" s="21" t="s">
        <v>12</v>
      </c>
      <c r="C6" s="22" t="s">
        <v>101</v>
      </c>
      <c r="D6" s="23"/>
      <c r="E6" s="23"/>
      <c r="F6" s="23"/>
    </row>
    <row r="7" spans="2:14" x14ac:dyDescent="0.25">
      <c r="B7" s="21"/>
      <c r="C7" s="22" t="s">
        <v>21</v>
      </c>
      <c r="D7" s="23"/>
      <c r="E7" s="23"/>
      <c r="F7" s="23"/>
    </row>
    <row r="8" spans="2:14" x14ac:dyDescent="0.25">
      <c r="B8" s="21"/>
      <c r="C8" s="22" t="s">
        <v>15</v>
      </c>
      <c r="D8" s="23"/>
      <c r="E8" s="23"/>
      <c r="F8" s="23"/>
    </row>
    <row r="9" spans="2:14" x14ac:dyDescent="0.25">
      <c r="B9" s="20"/>
      <c r="C9" s="19"/>
    </row>
    <row r="10" spans="2:14" ht="15.75" thickBot="1" x14ac:dyDescent="0.3">
      <c r="D10" s="26"/>
      <c r="E10" s="26"/>
      <c r="F10" s="26"/>
      <c r="G10" s="26"/>
      <c r="H10" s="26"/>
    </row>
    <row r="11" spans="2:14" ht="28.5" x14ac:dyDescent="0.25">
      <c r="B11" s="6" t="s">
        <v>3</v>
      </c>
      <c r="C11" s="7" t="s">
        <v>20</v>
      </c>
      <c r="D11" s="7">
        <v>2015</v>
      </c>
      <c r="E11" s="7">
        <v>2016</v>
      </c>
      <c r="F11" s="7">
        <v>2017</v>
      </c>
      <c r="G11" s="7">
        <v>2018</v>
      </c>
      <c r="H11" s="7">
        <v>2019</v>
      </c>
      <c r="I11" s="7" t="s">
        <v>17</v>
      </c>
      <c r="J11" s="7" t="s">
        <v>4</v>
      </c>
      <c r="K11" s="7" t="s">
        <v>22</v>
      </c>
      <c r="L11" s="7" t="s">
        <v>5</v>
      </c>
      <c r="M11" s="8" t="s">
        <v>6</v>
      </c>
      <c r="N11" s="8" t="s">
        <v>7</v>
      </c>
    </row>
    <row r="12" spans="2:14" ht="28.5" x14ac:dyDescent="0.25">
      <c r="B12" s="15" t="s">
        <v>64</v>
      </c>
      <c r="C12" s="15" t="s">
        <v>65</v>
      </c>
      <c r="D12" s="16">
        <v>1140</v>
      </c>
      <c r="E12" s="16">
        <v>990</v>
      </c>
      <c r="F12" s="16">
        <v>1350</v>
      </c>
      <c r="G12" s="16">
        <v>1487.87</v>
      </c>
      <c r="H12" s="16">
        <v>1705</v>
      </c>
      <c r="I12" s="2">
        <f>H12-G12</f>
        <v>217.13000000000011</v>
      </c>
      <c r="J12" s="1">
        <f t="shared" ref="J12:J23" si="0">IF(ISERROR((I12/(G12))),"-",(I12/(G12)))</f>
        <v>0.14593344848676304</v>
      </c>
      <c r="K12" s="1">
        <f t="shared" ref="K12:K31" si="1">IF(ISERROR((H12/$H$32)),"-",(H12/$H$32))</f>
        <v>1.1898198870892329E-2</v>
      </c>
      <c r="L12" s="12" t="s">
        <v>87</v>
      </c>
      <c r="M12" s="12" t="s">
        <v>92</v>
      </c>
      <c r="N12" s="12" t="s">
        <v>93</v>
      </c>
    </row>
    <row r="13" spans="2:14" ht="99.75" x14ac:dyDescent="0.25">
      <c r="B13" s="15" t="s">
        <v>66</v>
      </c>
      <c r="C13" s="15" t="s">
        <v>67</v>
      </c>
      <c r="D13" s="17">
        <v>28254</v>
      </c>
      <c r="E13" s="17">
        <v>26751</v>
      </c>
      <c r="F13" s="17">
        <v>42751</v>
      </c>
      <c r="G13" s="17">
        <v>18375.75</v>
      </c>
      <c r="H13" s="17">
        <v>12202</v>
      </c>
      <c r="I13" s="2">
        <f t="shared" ref="I13:I31" si="2">H13-G13</f>
        <v>-6173.75</v>
      </c>
      <c r="J13" s="1">
        <f t="shared" si="0"/>
        <v>-0.33597268138715425</v>
      </c>
      <c r="K13" s="1">
        <f t="shared" si="1"/>
        <v>8.5150629104180767E-2</v>
      </c>
      <c r="L13" s="14" t="s">
        <v>88</v>
      </c>
      <c r="M13" s="14" t="s">
        <v>94</v>
      </c>
      <c r="N13" s="14" t="s">
        <v>102</v>
      </c>
    </row>
    <row r="14" spans="2:14" ht="71.25" x14ac:dyDescent="0.25">
      <c r="B14" s="15" t="s">
        <v>68</v>
      </c>
      <c r="C14" s="15" t="s">
        <v>69</v>
      </c>
      <c r="D14" s="17">
        <v>75771</v>
      </c>
      <c r="E14" s="17">
        <v>62456</v>
      </c>
      <c r="F14" s="17">
        <v>67685</v>
      </c>
      <c r="G14" s="17">
        <v>84381</v>
      </c>
      <c r="H14" s="17">
        <v>87336</v>
      </c>
      <c r="I14" s="2">
        <f t="shared" si="2"/>
        <v>2955</v>
      </c>
      <c r="J14" s="1">
        <f t="shared" si="0"/>
        <v>3.5019731930173853E-2</v>
      </c>
      <c r="K14" s="1">
        <f t="shared" si="1"/>
        <v>0.60946691882008941</v>
      </c>
      <c r="L14" s="14" t="s">
        <v>88</v>
      </c>
      <c r="M14" s="14" t="s">
        <v>94</v>
      </c>
      <c r="N14" s="14" t="s">
        <v>103</v>
      </c>
    </row>
    <row r="15" spans="2:14" ht="71.25" x14ac:dyDescent="0.25">
      <c r="B15" s="15" t="s">
        <v>70</v>
      </c>
      <c r="C15" s="15" t="s">
        <v>71</v>
      </c>
      <c r="D15" s="17">
        <v>8728</v>
      </c>
      <c r="E15" s="17">
        <v>88369</v>
      </c>
      <c r="F15" s="17">
        <v>74827</v>
      </c>
      <c r="G15" s="17">
        <v>56105.75</v>
      </c>
      <c r="H15" s="17">
        <v>42056</v>
      </c>
      <c r="I15" s="2">
        <f t="shared" si="2"/>
        <v>-14049.75</v>
      </c>
      <c r="J15" s="1">
        <f t="shared" si="0"/>
        <v>-0.25041550999674722</v>
      </c>
      <c r="K15" s="1">
        <f t="shared" si="1"/>
        <v>0.29348425320483745</v>
      </c>
      <c r="L15" s="14" t="s">
        <v>95</v>
      </c>
      <c r="M15" s="14" t="s">
        <v>91</v>
      </c>
      <c r="N15" s="14" t="s">
        <v>104</v>
      </c>
    </row>
    <row r="16" spans="2:14" x14ac:dyDescent="0.25">
      <c r="B16" s="15" t="s">
        <v>72</v>
      </c>
      <c r="C16" s="15" t="s">
        <v>73</v>
      </c>
      <c r="D16" s="17">
        <v>31445</v>
      </c>
      <c r="E16" s="17">
        <v>0</v>
      </c>
      <c r="F16" s="17">
        <v>0</v>
      </c>
      <c r="G16" s="17">
        <v>0</v>
      </c>
      <c r="H16" s="17">
        <v>0</v>
      </c>
      <c r="I16" s="2">
        <f t="shared" si="2"/>
        <v>0</v>
      </c>
      <c r="J16" s="1" t="str">
        <f t="shared" si="0"/>
        <v>-</v>
      </c>
      <c r="K16" s="1">
        <f t="shared" si="1"/>
        <v>0</v>
      </c>
      <c r="L16" s="14" t="s">
        <v>63</v>
      </c>
      <c r="M16" s="14" t="s">
        <v>63</v>
      </c>
      <c r="N16" s="14" t="s">
        <v>63</v>
      </c>
    </row>
    <row r="17" spans="2:14" x14ac:dyDescent="0.25">
      <c r="B17" s="15" t="s">
        <v>74</v>
      </c>
      <c r="C17" s="15" t="s">
        <v>75</v>
      </c>
      <c r="D17" s="17">
        <v>14311</v>
      </c>
      <c r="E17" s="17">
        <v>0</v>
      </c>
      <c r="F17" s="17">
        <v>0</v>
      </c>
      <c r="G17" s="17">
        <v>0</v>
      </c>
      <c r="H17" s="17">
        <v>0</v>
      </c>
      <c r="I17" s="2">
        <f t="shared" si="2"/>
        <v>0</v>
      </c>
      <c r="J17" s="1" t="str">
        <f t="shared" si="0"/>
        <v>-</v>
      </c>
      <c r="K17" s="1">
        <f t="shared" si="1"/>
        <v>0</v>
      </c>
      <c r="L17" s="14" t="s">
        <v>63</v>
      </c>
      <c r="M17" s="14" t="s">
        <v>63</v>
      </c>
      <c r="N17" s="14" t="s">
        <v>63</v>
      </c>
    </row>
    <row r="18" spans="2:14" hidden="1" x14ac:dyDescent="0.25">
      <c r="B18" s="15"/>
      <c r="C18" s="15"/>
      <c r="D18" s="17"/>
      <c r="E18" s="17"/>
      <c r="F18" s="17"/>
      <c r="G18" s="17"/>
      <c r="H18" s="17"/>
      <c r="I18" s="2">
        <f t="shared" si="2"/>
        <v>0</v>
      </c>
      <c r="J18" s="1" t="str">
        <f t="shared" si="0"/>
        <v>-</v>
      </c>
      <c r="K18" s="1">
        <f t="shared" si="1"/>
        <v>0</v>
      </c>
      <c r="L18" s="14"/>
      <c r="M18" s="14"/>
      <c r="N18" s="14"/>
    </row>
    <row r="19" spans="2:14" hidden="1" x14ac:dyDescent="0.25">
      <c r="B19" s="15"/>
      <c r="C19" s="15"/>
      <c r="D19" s="18"/>
      <c r="E19" s="18"/>
      <c r="F19" s="18"/>
      <c r="G19" s="18"/>
      <c r="H19" s="18"/>
      <c r="I19" s="2">
        <f t="shared" si="2"/>
        <v>0</v>
      </c>
      <c r="J19" s="1" t="str">
        <f t="shared" si="0"/>
        <v>-</v>
      </c>
      <c r="K19" s="1">
        <f t="shared" si="1"/>
        <v>0</v>
      </c>
      <c r="L19" s="14"/>
      <c r="M19" s="14"/>
      <c r="N19" s="14"/>
    </row>
    <row r="20" spans="2:14" hidden="1" x14ac:dyDescent="0.25">
      <c r="B20" s="15"/>
      <c r="C20" s="15"/>
      <c r="D20" s="18"/>
      <c r="E20" s="18"/>
      <c r="F20" s="18"/>
      <c r="G20" s="18"/>
      <c r="H20" s="18"/>
      <c r="I20" s="2">
        <f t="shared" si="2"/>
        <v>0</v>
      </c>
      <c r="J20" s="1" t="str">
        <f t="shared" si="0"/>
        <v>-</v>
      </c>
      <c r="K20" s="1">
        <f t="shared" si="1"/>
        <v>0</v>
      </c>
      <c r="L20" s="14"/>
      <c r="M20" s="14"/>
      <c r="N20" s="14"/>
    </row>
    <row r="21" spans="2:14" hidden="1" x14ac:dyDescent="0.25">
      <c r="B21" s="13"/>
      <c r="C21" s="13"/>
      <c r="D21" s="18"/>
      <c r="E21" s="18"/>
      <c r="F21" s="18"/>
      <c r="G21" s="18"/>
      <c r="H21" s="18"/>
      <c r="I21" s="2">
        <f t="shared" si="2"/>
        <v>0</v>
      </c>
      <c r="J21" s="1" t="str">
        <f t="shared" si="0"/>
        <v>-</v>
      </c>
      <c r="K21" s="1">
        <f t="shared" si="1"/>
        <v>0</v>
      </c>
      <c r="L21" s="14"/>
      <c r="M21" s="14"/>
      <c r="N21" s="14"/>
    </row>
    <row r="22" spans="2:14" hidden="1" x14ac:dyDescent="0.25">
      <c r="B22" s="13"/>
      <c r="C22" s="13"/>
      <c r="D22" s="18"/>
      <c r="E22" s="18"/>
      <c r="F22" s="18"/>
      <c r="G22" s="18"/>
      <c r="H22" s="18"/>
      <c r="I22" s="2">
        <f t="shared" si="2"/>
        <v>0</v>
      </c>
      <c r="J22" s="1" t="str">
        <f t="shared" si="0"/>
        <v>-</v>
      </c>
      <c r="K22" s="1">
        <f t="shared" si="1"/>
        <v>0</v>
      </c>
      <c r="L22" s="14"/>
      <c r="M22" s="14"/>
      <c r="N22" s="14"/>
    </row>
    <row r="23" spans="2:14" hidden="1" x14ac:dyDescent="0.25">
      <c r="B23" s="13"/>
      <c r="C23" s="13"/>
      <c r="D23" s="18"/>
      <c r="E23" s="18"/>
      <c r="F23" s="18"/>
      <c r="G23" s="18"/>
      <c r="H23" s="18"/>
      <c r="I23" s="2">
        <f t="shared" si="2"/>
        <v>0</v>
      </c>
      <c r="J23" s="1" t="str">
        <f t="shared" si="0"/>
        <v>-</v>
      </c>
      <c r="K23" s="1">
        <f t="shared" si="1"/>
        <v>0</v>
      </c>
      <c r="L23" s="14"/>
      <c r="M23" s="14"/>
      <c r="N23" s="14"/>
    </row>
    <row r="24" spans="2:14" hidden="1" x14ac:dyDescent="0.25">
      <c r="B24" s="13"/>
      <c r="C24" s="13"/>
      <c r="D24" s="18"/>
      <c r="E24" s="18"/>
      <c r="F24" s="18"/>
      <c r="G24" s="18"/>
      <c r="H24" s="18"/>
      <c r="I24" s="2">
        <f t="shared" si="2"/>
        <v>0</v>
      </c>
      <c r="J24" s="1" t="str">
        <f t="shared" ref="J24:J29" si="3">IF(ISERROR((I24/(G24))),"-",(I24/(G24)))</f>
        <v>-</v>
      </c>
      <c r="K24" s="1">
        <f t="shared" si="1"/>
        <v>0</v>
      </c>
      <c r="L24" s="14"/>
      <c r="M24" s="14"/>
      <c r="N24" s="14"/>
    </row>
    <row r="25" spans="2:14" hidden="1" x14ac:dyDescent="0.25">
      <c r="B25" s="13"/>
      <c r="C25" s="13"/>
      <c r="D25" s="18"/>
      <c r="E25" s="18"/>
      <c r="F25" s="18"/>
      <c r="G25" s="18"/>
      <c r="H25" s="18"/>
      <c r="I25" s="2">
        <f t="shared" si="2"/>
        <v>0</v>
      </c>
      <c r="J25" s="1" t="str">
        <f t="shared" si="3"/>
        <v>-</v>
      </c>
      <c r="K25" s="1">
        <f t="shared" si="1"/>
        <v>0</v>
      </c>
      <c r="L25" s="14"/>
      <c r="M25" s="14"/>
      <c r="N25" s="14"/>
    </row>
    <row r="26" spans="2:14" hidden="1" x14ac:dyDescent="0.25">
      <c r="B26" s="13"/>
      <c r="C26" s="13"/>
      <c r="D26" s="18"/>
      <c r="E26" s="18"/>
      <c r="F26" s="18"/>
      <c r="G26" s="18"/>
      <c r="H26" s="18"/>
      <c r="I26" s="2">
        <f t="shared" si="2"/>
        <v>0</v>
      </c>
      <c r="J26" s="1" t="str">
        <f t="shared" si="3"/>
        <v>-</v>
      </c>
      <c r="K26" s="1">
        <f t="shared" si="1"/>
        <v>0</v>
      </c>
      <c r="L26" s="14"/>
      <c r="M26" s="14"/>
      <c r="N26" s="14"/>
    </row>
    <row r="27" spans="2:14" hidden="1" x14ac:dyDescent="0.25">
      <c r="B27" s="13"/>
      <c r="C27" s="13"/>
      <c r="D27" s="18"/>
      <c r="E27" s="18"/>
      <c r="F27" s="18"/>
      <c r="G27" s="18"/>
      <c r="H27" s="18"/>
      <c r="I27" s="2">
        <f t="shared" si="2"/>
        <v>0</v>
      </c>
      <c r="J27" s="1" t="str">
        <f t="shared" si="3"/>
        <v>-</v>
      </c>
      <c r="K27" s="1">
        <f t="shared" si="1"/>
        <v>0</v>
      </c>
      <c r="L27" s="14"/>
      <c r="M27" s="14"/>
      <c r="N27" s="14"/>
    </row>
    <row r="28" spans="2:14" hidden="1" x14ac:dyDescent="0.25">
      <c r="B28" s="13"/>
      <c r="C28" s="13"/>
      <c r="D28" s="18"/>
      <c r="E28" s="18"/>
      <c r="F28" s="18"/>
      <c r="G28" s="18"/>
      <c r="H28" s="18"/>
      <c r="I28" s="2">
        <f t="shared" si="2"/>
        <v>0</v>
      </c>
      <c r="J28" s="1" t="str">
        <f t="shared" si="3"/>
        <v>-</v>
      </c>
      <c r="K28" s="1">
        <f t="shared" si="1"/>
        <v>0</v>
      </c>
      <c r="L28" s="14"/>
      <c r="M28" s="14"/>
      <c r="N28" s="14"/>
    </row>
    <row r="29" spans="2:14" hidden="1" x14ac:dyDescent="0.25">
      <c r="B29" s="13"/>
      <c r="C29" s="13"/>
      <c r="D29" s="18"/>
      <c r="E29" s="18"/>
      <c r="F29" s="18"/>
      <c r="G29" s="18"/>
      <c r="H29" s="18"/>
      <c r="I29" s="2">
        <f t="shared" si="2"/>
        <v>0</v>
      </c>
      <c r="J29" s="1" t="str">
        <f t="shared" si="3"/>
        <v>-</v>
      </c>
      <c r="K29" s="1">
        <f t="shared" si="1"/>
        <v>0</v>
      </c>
      <c r="L29" s="14"/>
      <c r="M29" s="14"/>
      <c r="N29" s="14"/>
    </row>
    <row r="30" spans="2:14" hidden="1" x14ac:dyDescent="0.25">
      <c r="B30" s="13"/>
      <c r="C30" s="13"/>
      <c r="D30" s="18"/>
      <c r="E30" s="18"/>
      <c r="F30" s="18"/>
      <c r="G30" s="18"/>
      <c r="H30" s="18"/>
      <c r="I30" s="2">
        <f t="shared" si="2"/>
        <v>0</v>
      </c>
      <c r="J30" s="1" t="str">
        <f>IF(ISERROR((I30/(G30))),"-",(I30/(G30)))</f>
        <v>-</v>
      </c>
      <c r="K30" s="1">
        <f t="shared" si="1"/>
        <v>0</v>
      </c>
      <c r="L30" s="14"/>
      <c r="M30" s="14"/>
      <c r="N30" s="14"/>
    </row>
    <row r="31" spans="2:14" hidden="1" x14ac:dyDescent="0.25">
      <c r="B31" s="13"/>
      <c r="C31" s="13"/>
      <c r="D31" s="18"/>
      <c r="E31" s="18"/>
      <c r="F31" s="18"/>
      <c r="G31" s="18"/>
      <c r="H31" s="18"/>
      <c r="I31" s="2">
        <f t="shared" si="2"/>
        <v>0</v>
      </c>
      <c r="J31" s="1" t="str">
        <f>IF(ISERROR((I31/(G31))),"-",(I31/(G31)))</f>
        <v>-</v>
      </c>
      <c r="K31" s="1">
        <f t="shared" si="1"/>
        <v>0</v>
      </c>
      <c r="L31" s="14"/>
      <c r="M31" s="14"/>
      <c r="N31" s="14"/>
    </row>
    <row r="32" spans="2:14" x14ac:dyDescent="0.25">
      <c r="B32" s="9"/>
      <c r="C32" s="9"/>
      <c r="D32" s="10">
        <f>SUM(D12:D31)</f>
        <v>159649</v>
      </c>
      <c r="E32" s="10">
        <f t="shared" ref="E32:H32" si="4">SUM(E12:E31)</f>
        <v>178566</v>
      </c>
      <c r="F32" s="10">
        <f t="shared" si="4"/>
        <v>186613</v>
      </c>
      <c r="G32" s="10">
        <f t="shared" si="4"/>
        <v>160350.37</v>
      </c>
      <c r="H32" s="10">
        <f t="shared" si="4"/>
        <v>143299</v>
      </c>
      <c r="I32" s="11"/>
      <c r="J32" s="9"/>
      <c r="K32" s="9"/>
      <c r="L32" s="9"/>
      <c r="M32" s="9"/>
      <c r="N32" s="9"/>
    </row>
  </sheetData>
  <mergeCells count="3">
    <mergeCell ref="C2:K2"/>
    <mergeCell ref="C3:K3"/>
    <mergeCell ref="C4:K4"/>
  </mergeCells>
  <pageMargins left="0.7" right="0.7" top="0.75" bottom="0.75" header="0.3" footer="0.3"/>
  <pageSetup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27A34648B21A64A8759581C0A4A0A6D" ma:contentTypeVersion="1" ma:contentTypeDescription="Create a new document." ma:contentTypeScope="" ma:versionID="0d69db82e9ed118d168e6a8a0f8f3244">
  <xsd:schema xmlns:xsd="http://www.w3.org/2001/XMLSchema" xmlns:xs="http://www.w3.org/2001/XMLSchema" xmlns:p="http://schemas.microsoft.com/office/2006/metadata/properties" xmlns:ns2="5b8d237f-a85b-4c2c-9271-e8b48197ae85" targetNamespace="http://schemas.microsoft.com/office/2006/metadata/properties" ma:root="true" ma:fieldsID="22ccafa03bda872ce2c9e95ff3ce431a" ns2:_="">
    <xsd:import namespace="5b8d237f-a85b-4c2c-9271-e8b48197ae85"/>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8d237f-a85b-4c2c-9271-e8b48197ae85"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411F03B-41EA-43EF-92DC-EC982899A7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8d237f-a85b-4c2c-9271-e8b48197ae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D609B6A-C71A-4466-8438-12D7BA5C5672}">
  <ds:schemaRefs>
    <ds:schemaRef ds:uri="http://schemas.microsoft.com/sharepoint/v3/contenttype/forms"/>
  </ds:schemaRefs>
</ds:datastoreItem>
</file>

<file path=customXml/itemProps3.xml><?xml version="1.0" encoding="utf-8"?>
<ds:datastoreItem xmlns:ds="http://schemas.openxmlformats.org/officeDocument/2006/customXml" ds:itemID="{969FAEB3-6A3F-443E-AFE1-8D420295A58D}">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5b8d237f-a85b-4c2c-9271-e8b48197ae8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9</vt:i4>
      </vt:variant>
    </vt:vector>
  </HeadingPairs>
  <TitlesOfParts>
    <vt:vector size="11" baseType="lpstr">
      <vt:lpstr>Revenue Expenditure Trend</vt:lpstr>
      <vt:lpstr>Exp by Object Trend</vt:lpstr>
      <vt:lpstr>TMB1006838998</vt:lpstr>
      <vt:lpstr>TMB1411813169</vt:lpstr>
      <vt:lpstr>TMB1443756849</vt:lpstr>
      <vt:lpstr>TMB1471517092</vt:lpstr>
      <vt:lpstr>TMB1529332996</vt:lpstr>
      <vt:lpstr>TMB155284773</vt:lpstr>
      <vt:lpstr>TMB1593438044</vt:lpstr>
      <vt:lpstr>TMB1811258999</vt:lpstr>
      <vt:lpstr>TMB2111382192</vt:lpstr>
    </vt:vector>
  </TitlesOfParts>
  <Company>WA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Kostick, Niles (SAO)</dc:creator>
  <cp:lastModifiedBy>Harris, Angela (SAO)</cp:lastModifiedBy>
  <dcterms:created xsi:type="dcterms:W3CDTF">2017-11-21T16:47:16Z</dcterms:created>
  <dcterms:modified xsi:type="dcterms:W3CDTF">2020-06-05T18:54:58Z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ContentTypeId">
    <vt:lpwstr>0x010100C27A34648B21A64A8759581C0A4A0A6D</vt:lpwstr>
  </op:property>
  <op:property fmtid="{D5CDD505-2E9C-101B-9397-08002B2CF9AE}" pid="3" name="NativeLinkConverted">
    <vt:bool>true</vt:bool>
  </op:property>
</op:Properties>
</file>